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mmanuel\Desktop\"/>
    </mc:Choice>
  </mc:AlternateContent>
  <xr:revisionPtr revIDLastSave="0" documentId="8_{E1E483A4-8C1F-4083-BF83-678C98E558C4}" xr6:coauthVersionLast="47" xr6:coauthVersionMax="47" xr10:uidLastSave="{00000000-0000-0000-0000-000000000000}"/>
  <bookViews>
    <workbookView xWindow="810" yWindow="-120" windowWidth="28110" windowHeight="16440" firstSheet="2" activeTab="5" xr2:uid="{00000000-000D-0000-FFFF-FFFF00000000}"/>
  </bookViews>
  <sheets>
    <sheet name="Orientações  - Síntese" sheetId="1" r:id="rId1"/>
    <sheet name="Identificação do Curso" sheetId="2" r:id="rId2"/>
    <sheet name="Comissão de Trabalho" sheetId="3" r:id="rId3"/>
    <sheet name="Análise Situacional - Resultado" sheetId="4" r:id="rId4"/>
    <sheet name="Plano de trabalho" sheetId="5" r:id="rId5"/>
    <sheet name="MONITORAMENTO" sheetId="6" r:id="rId6"/>
    <sheet name="AUX" sheetId="7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" i="6" l="1"/>
  <c r="I56" i="6"/>
  <c r="H56" i="6"/>
  <c r="B56" i="6"/>
  <c r="J55" i="6"/>
  <c r="I55" i="6"/>
  <c r="H55" i="6"/>
  <c r="B55" i="6"/>
  <c r="J54" i="6"/>
  <c r="I54" i="6"/>
  <c r="H54" i="6"/>
  <c r="B54" i="6"/>
  <c r="J53" i="6"/>
  <c r="I53" i="6"/>
  <c r="H53" i="6"/>
  <c r="B53" i="6"/>
  <c r="B51" i="6"/>
  <c r="B50" i="6"/>
  <c r="V49" i="6"/>
  <c r="U49" i="6" s="1"/>
  <c r="J49" i="6"/>
  <c r="I49" i="6"/>
  <c r="H49" i="6"/>
  <c r="G49" i="6"/>
  <c r="F49" i="6"/>
  <c r="C49" i="6"/>
  <c r="B49" i="6"/>
  <c r="J45" i="6"/>
  <c r="I45" i="6"/>
  <c r="H45" i="6"/>
  <c r="B45" i="6"/>
  <c r="J44" i="6"/>
  <c r="I44" i="6"/>
  <c r="H44" i="6"/>
  <c r="B44" i="6"/>
  <c r="J43" i="6"/>
  <c r="I43" i="6"/>
  <c r="H43" i="6"/>
  <c r="B43" i="6"/>
  <c r="J42" i="6"/>
  <c r="I42" i="6"/>
  <c r="H42" i="6"/>
  <c r="B42" i="6"/>
  <c r="B40" i="6"/>
  <c r="B39" i="6"/>
  <c r="V38" i="6"/>
  <c r="U38" i="6" s="1"/>
  <c r="J38" i="6"/>
  <c r="I38" i="6"/>
  <c r="H38" i="6"/>
  <c r="G38" i="6"/>
  <c r="F38" i="6"/>
  <c r="C38" i="6"/>
  <c r="B38" i="6"/>
  <c r="J34" i="6"/>
  <c r="I34" i="6"/>
  <c r="H34" i="6"/>
  <c r="B34" i="6"/>
  <c r="J33" i="6"/>
  <c r="I33" i="6"/>
  <c r="H33" i="6"/>
  <c r="B33" i="6"/>
  <c r="J32" i="6"/>
  <c r="I32" i="6"/>
  <c r="H32" i="6"/>
  <c r="B32" i="6"/>
  <c r="J31" i="6"/>
  <c r="I31" i="6"/>
  <c r="H31" i="6"/>
  <c r="B31" i="6"/>
  <c r="B29" i="6"/>
  <c r="B28" i="6"/>
  <c r="V27" i="6"/>
  <c r="U27" i="6" s="1"/>
  <c r="J27" i="6"/>
  <c r="I27" i="6"/>
  <c r="H27" i="6"/>
  <c r="G27" i="6"/>
  <c r="F27" i="6"/>
  <c r="C27" i="6"/>
  <c r="B27" i="6"/>
  <c r="J23" i="6"/>
  <c r="I23" i="6"/>
  <c r="H23" i="6"/>
  <c r="B23" i="6"/>
  <c r="J22" i="6"/>
  <c r="I22" i="6"/>
  <c r="H22" i="6"/>
  <c r="B22" i="6"/>
  <c r="J21" i="6"/>
  <c r="I21" i="6"/>
  <c r="H21" i="6"/>
  <c r="B21" i="6"/>
  <c r="J20" i="6"/>
  <c r="I20" i="6"/>
  <c r="H20" i="6"/>
  <c r="B20" i="6"/>
  <c r="B18" i="6"/>
  <c r="B17" i="6"/>
  <c r="V16" i="6"/>
  <c r="U16" i="6" s="1"/>
  <c r="J16" i="6"/>
  <c r="I16" i="6"/>
  <c r="H16" i="6"/>
  <c r="G16" i="6"/>
  <c r="F16" i="6"/>
  <c r="C16" i="6"/>
  <c r="B16" i="6"/>
  <c r="J12" i="6"/>
  <c r="I12" i="6"/>
  <c r="H12" i="6"/>
  <c r="B12" i="6"/>
  <c r="J11" i="6"/>
  <c r="I11" i="6"/>
  <c r="H11" i="6"/>
  <c r="B11" i="6"/>
  <c r="J10" i="6"/>
  <c r="I10" i="6"/>
  <c r="H10" i="6"/>
  <c r="B10" i="6"/>
  <c r="J9" i="6"/>
  <c r="I9" i="6"/>
  <c r="H9" i="6"/>
  <c r="B9" i="6"/>
  <c r="B7" i="6"/>
  <c r="B6" i="6"/>
  <c r="V5" i="6"/>
  <c r="U5" i="6"/>
  <c r="J5" i="6"/>
  <c r="I5" i="6"/>
  <c r="H5" i="6"/>
  <c r="G5" i="6"/>
  <c r="F5" i="6"/>
  <c r="C5" i="6"/>
  <c r="B5" i="6"/>
  <c r="G51" i="5"/>
  <c r="G56" i="6" s="1"/>
  <c r="F51" i="5"/>
  <c r="F56" i="6" s="1"/>
  <c r="C51" i="5"/>
  <c r="C56" i="6" s="1"/>
  <c r="G50" i="5"/>
  <c r="G55" i="6" s="1"/>
  <c r="F50" i="5"/>
  <c r="F55" i="6" s="1"/>
  <c r="C50" i="5"/>
  <c r="C55" i="6" s="1"/>
  <c r="G49" i="5"/>
  <c r="G54" i="6" s="1"/>
  <c r="F49" i="5"/>
  <c r="F54" i="6" s="1"/>
  <c r="C49" i="5"/>
  <c r="C54" i="6" s="1"/>
  <c r="G48" i="5"/>
  <c r="G53" i="6" s="1"/>
  <c r="F48" i="5"/>
  <c r="F53" i="6" s="1"/>
  <c r="C48" i="5"/>
  <c r="C53" i="6" s="1"/>
  <c r="E44" i="5"/>
  <c r="E50" i="5" s="1"/>
  <c r="E55" i="6" s="1"/>
  <c r="D44" i="5"/>
  <c r="D51" i="5" s="1"/>
  <c r="D56" i="6" s="1"/>
  <c r="G41" i="5"/>
  <c r="G45" i="6" s="1"/>
  <c r="F41" i="5"/>
  <c r="F45" i="6" s="1"/>
  <c r="C41" i="5"/>
  <c r="C45" i="6" s="1"/>
  <c r="G40" i="5"/>
  <c r="G44" i="6" s="1"/>
  <c r="F40" i="5"/>
  <c r="F44" i="6" s="1"/>
  <c r="C40" i="5"/>
  <c r="C44" i="6" s="1"/>
  <c r="G39" i="5"/>
  <c r="G43" i="6" s="1"/>
  <c r="F39" i="5"/>
  <c r="F43" i="6" s="1"/>
  <c r="C39" i="5"/>
  <c r="C43" i="6" s="1"/>
  <c r="G38" i="5"/>
  <c r="G42" i="6" s="1"/>
  <c r="F38" i="5"/>
  <c r="F42" i="6" s="1"/>
  <c r="C38" i="5"/>
  <c r="C42" i="6" s="1"/>
  <c r="E34" i="5"/>
  <c r="E38" i="5" s="1"/>
  <c r="E42" i="6" s="1"/>
  <c r="D34" i="5"/>
  <c r="D39" i="5" s="1"/>
  <c r="D43" i="6" s="1"/>
  <c r="G31" i="5"/>
  <c r="G34" i="6" s="1"/>
  <c r="F31" i="5"/>
  <c r="F34" i="6" s="1"/>
  <c r="C31" i="5"/>
  <c r="C34" i="6" s="1"/>
  <c r="G30" i="5"/>
  <c r="G33" i="6" s="1"/>
  <c r="F30" i="5"/>
  <c r="F33" i="6" s="1"/>
  <c r="C30" i="5"/>
  <c r="C33" i="6" s="1"/>
  <c r="G29" i="5"/>
  <c r="G32" i="6" s="1"/>
  <c r="F29" i="5"/>
  <c r="F32" i="6" s="1"/>
  <c r="C29" i="5"/>
  <c r="C32" i="6" s="1"/>
  <c r="G28" i="5"/>
  <c r="G31" i="6" s="1"/>
  <c r="F28" i="5"/>
  <c r="F31" i="6" s="1"/>
  <c r="C28" i="5"/>
  <c r="C31" i="6" s="1"/>
  <c r="E24" i="5"/>
  <c r="E30" i="5" s="1"/>
  <c r="E33" i="6" s="1"/>
  <c r="D24" i="5"/>
  <c r="D27" i="6" s="1"/>
  <c r="G21" i="5"/>
  <c r="G23" i="6" s="1"/>
  <c r="F21" i="5"/>
  <c r="F23" i="6" s="1"/>
  <c r="C21" i="5"/>
  <c r="C23" i="6" s="1"/>
  <c r="G20" i="5"/>
  <c r="G22" i="6" s="1"/>
  <c r="F20" i="5"/>
  <c r="F22" i="6" s="1"/>
  <c r="C20" i="5"/>
  <c r="C22" i="6" s="1"/>
  <c r="G19" i="5"/>
  <c r="G21" i="6" s="1"/>
  <c r="F19" i="5"/>
  <c r="F21" i="6" s="1"/>
  <c r="C19" i="5"/>
  <c r="C21" i="6" s="1"/>
  <c r="G18" i="5"/>
  <c r="G20" i="6" s="1"/>
  <c r="F18" i="5"/>
  <c r="F20" i="6" s="1"/>
  <c r="C18" i="5"/>
  <c r="C20" i="6" s="1"/>
  <c r="E14" i="5"/>
  <c r="E16" i="6" s="1"/>
  <c r="D14" i="5"/>
  <c r="D19" i="5" s="1"/>
  <c r="D21" i="6" s="1"/>
  <c r="G11" i="5"/>
  <c r="G12" i="6" s="1"/>
  <c r="F11" i="5"/>
  <c r="F12" i="6" s="1"/>
  <c r="C11" i="5"/>
  <c r="C12" i="6" s="1"/>
  <c r="G10" i="5"/>
  <c r="G11" i="6" s="1"/>
  <c r="F10" i="5"/>
  <c r="F11" i="6" s="1"/>
  <c r="C10" i="5"/>
  <c r="C11" i="6" s="1"/>
  <c r="G9" i="5"/>
  <c r="G10" i="6" s="1"/>
  <c r="F9" i="5"/>
  <c r="F10" i="6" s="1"/>
  <c r="C9" i="5"/>
  <c r="C10" i="6" s="1"/>
  <c r="G8" i="5"/>
  <c r="G9" i="6" s="1"/>
  <c r="F8" i="5"/>
  <c r="F9" i="6" s="1"/>
  <c r="C8" i="5"/>
  <c r="C9" i="6" s="1"/>
  <c r="E4" i="5"/>
  <c r="E10" i="5" s="1"/>
  <c r="E11" i="6" s="1"/>
  <c r="D4" i="5"/>
  <c r="D11" i="5" s="1"/>
  <c r="D12" i="6" s="1"/>
  <c r="E3" i="2"/>
  <c r="D3" i="2"/>
  <c r="C3" i="2"/>
  <c r="B3" i="2"/>
  <c r="D48" i="5" l="1"/>
  <c r="D53" i="6" s="1"/>
  <c r="E11" i="5"/>
  <c r="E12" i="6" s="1"/>
  <c r="E31" i="5"/>
  <c r="E34" i="6" s="1"/>
  <c r="D38" i="6"/>
  <c r="D20" i="5"/>
  <c r="D22" i="6" s="1"/>
  <c r="D40" i="5"/>
  <c r="D44" i="6" s="1"/>
  <c r="D41" i="5"/>
  <c r="D45" i="6" s="1"/>
  <c r="E51" i="5"/>
  <c r="E56" i="6" s="1"/>
  <c r="E27" i="6"/>
  <c r="D8" i="5"/>
  <c r="D9" i="6" s="1"/>
  <c r="D18" i="5"/>
  <c r="D20" i="6" s="1"/>
  <c r="D28" i="5"/>
  <c r="D31" i="6" s="1"/>
  <c r="D38" i="5"/>
  <c r="D42" i="6" s="1"/>
  <c r="E19" i="5"/>
  <c r="E21" i="6" s="1"/>
  <c r="E8" i="5"/>
  <c r="E9" i="6" s="1"/>
  <c r="D9" i="5"/>
  <c r="D10" i="6" s="1"/>
  <c r="E20" i="5"/>
  <c r="E22" i="6" s="1"/>
  <c r="D21" i="5"/>
  <c r="D23" i="6" s="1"/>
  <c r="E28" i="5"/>
  <c r="E31" i="6" s="1"/>
  <c r="D29" i="5"/>
  <c r="D32" i="6" s="1"/>
  <c r="E40" i="5"/>
  <c r="E44" i="6" s="1"/>
  <c r="E48" i="5"/>
  <c r="E53" i="6" s="1"/>
  <c r="D49" i="5"/>
  <c r="D54" i="6" s="1"/>
  <c r="D5" i="6"/>
  <c r="E38" i="6"/>
  <c r="D49" i="6"/>
  <c r="E9" i="5"/>
  <c r="E10" i="6" s="1"/>
  <c r="D10" i="5"/>
  <c r="D11" i="6" s="1"/>
  <c r="E21" i="5"/>
  <c r="E23" i="6" s="1"/>
  <c r="E29" i="5"/>
  <c r="E32" i="6" s="1"/>
  <c r="D30" i="5"/>
  <c r="D33" i="6" s="1"/>
  <c r="E41" i="5"/>
  <c r="E45" i="6" s="1"/>
  <c r="E49" i="5"/>
  <c r="E54" i="6" s="1"/>
  <c r="D50" i="5"/>
  <c r="D55" i="6" s="1"/>
  <c r="E5" i="6"/>
  <c r="D16" i="6"/>
  <c r="E49" i="6"/>
  <c r="E39" i="5"/>
  <c r="E43" i="6" s="1"/>
  <c r="E18" i="5"/>
  <c r="E20" i="6" s="1"/>
  <c r="D31" i="5"/>
  <c r="D34" i="6" s="1"/>
</calcChain>
</file>

<file path=xl/sharedStrings.xml><?xml version="1.0" encoding="utf-8"?>
<sst xmlns="http://schemas.openxmlformats.org/spreadsheetml/2006/main" count="922" uniqueCount="363">
  <si>
    <t>Identificação do Curso</t>
  </si>
  <si>
    <t>Programa</t>
  </si>
  <si>
    <r>
      <rPr>
        <b/>
        <sz val="12"/>
        <color rgb="FFFFFFFF"/>
        <rFont val="Arial"/>
      </rPr>
      <t xml:space="preserve">Centro Acadêmico
</t>
    </r>
    <r>
      <rPr>
        <b/>
        <sz val="10"/>
        <color rgb="FFFFFFFF"/>
        <rFont val="Arial"/>
      </rPr>
      <t>(Preenchimento automático)</t>
    </r>
  </si>
  <si>
    <r>
      <rPr>
        <b/>
        <i/>
        <sz val="12"/>
        <color rgb="FFFFFFFF"/>
        <rFont val="Arial"/>
      </rPr>
      <t xml:space="preserve">Campus
</t>
    </r>
    <r>
      <rPr>
        <b/>
        <sz val="10"/>
        <color rgb="FFFFFFFF"/>
        <rFont val="Arial"/>
      </rPr>
      <t>(Preenchimento automático)</t>
    </r>
  </si>
  <si>
    <r>
      <rPr>
        <b/>
        <sz val="12"/>
        <color rgb="FFFFFFFF"/>
        <rFont val="Arial"/>
      </rPr>
      <t xml:space="preserve">Mestrado/Doutorado
</t>
    </r>
    <r>
      <rPr>
        <b/>
        <sz val="10"/>
        <color rgb="FFFFFFFF"/>
        <rFont val="Arial"/>
      </rPr>
      <t>(Preenchimento automático)</t>
    </r>
  </si>
  <si>
    <r>
      <rPr>
        <b/>
        <sz val="12"/>
        <color rgb="FFFFFFFF"/>
        <rFont val="Arial"/>
      </rPr>
      <t xml:space="preserve">Nota </t>
    </r>
    <r>
      <rPr>
        <b/>
        <sz val="10"/>
        <color rgb="FFFFFFFF"/>
        <rFont val="Arial"/>
      </rPr>
      <t>(Preenchimento automático)</t>
    </r>
  </si>
  <si>
    <t>TECNOLOGIAS ENERGÉTICAS E NUCLEARES</t>
  </si>
  <si>
    <t>Comissão de Trabalho</t>
  </si>
  <si>
    <t>Item</t>
  </si>
  <si>
    <t>Nome</t>
  </si>
  <si>
    <t>Cargo/Classificação</t>
  </si>
  <si>
    <t>Função</t>
  </si>
  <si>
    <t>Responsabilidades/Atividades</t>
  </si>
  <si>
    <t>Observações</t>
  </si>
  <si>
    <t>Escolher na lista suspensa</t>
  </si>
  <si>
    <t>Docente</t>
  </si>
  <si>
    <t>Articulação das atividades; participação das reuniões com a Propg, monitoramento do planejamento, presidir reuniões da Comissão, etc.</t>
  </si>
  <si>
    <t>Vice-Presidente</t>
  </si>
  <si>
    <t>Monitoramento dos objetivos; contribuir na articulação das informações; organizar eventos pertinentes às atividades, etc.</t>
  </si>
  <si>
    <t>TAE</t>
  </si>
  <si>
    <t>Secretária</t>
  </si>
  <si>
    <t>Secretariar as reuniões; auxiliar as atividades dos(das) demais membros(as); auxiliar na organização das atividades, etc.</t>
  </si>
  <si>
    <t>Análise Situacional - Resultado</t>
  </si>
  <si>
    <t>Fatores</t>
  </si>
  <si>
    <t>Descrição</t>
  </si>
  <si>
    <t>Ambiente Interno   (CONTROLÁVEL)</t>
  </si>
  <si>
    <t>1.1.</t>
  </si>
  <si>
    <t>Fortalezas</t>
  </si>
  <si>
    <t>Fortaleza 1</t>
  </si>
  <si>
    <t>Fortaleza 2</t>
  </si>
  <si>
    <t>Fortaleza 3</t>
  </si>
  <si>
    <t>Fortaleza 4</t>
  </si>
  <si>
    <t>Fortaleza 5</t>
  </si>
  <si>
    <t>Fortaleza 6</t>
  </si>
  <si>
    <t>Fortaleza 7</t>
  </si>
  <si>
    <t>Fortaleza 8</t>
  </si>
  <si>
    <t>Fortaleza 9</t>
  </si>
  <si>
    <t>Fortaleza 10</t>
  </si>
  <si>
    <t>1.2.</t>
  </si>
  <si>
    <t>Fragilidades</t>
  </si>
  <si>
    <t>Fragilidade 1</t>
  </si>
  <si>
    <t>Fragilidade 2</t>
  </si>
  <si>
    <t>Fragilidade 3</t>
  </si>
  <si>
    <t>Fragilidade 4</t>
  </si>
  <si>
    <t>Fragilidade 5</t>
  </si>
  <si>
    <t>Fragilidade 6</t>
  </si>
  <si>
    <t>Fragilidade 7</t>
  </si>
  <si>
    <t>Fragilidade 8</t>
  </si>
  <si>
    <t>Fragilidade 9</t>
  </si>
  <si>
    <t>Fragilidade 10</t>
  </si>
  <si>
    <t>Ambiente Externo  (NÃO CONTROLÁVEL)</t>
  </si>
  <si>
    <r>
      <rPr>
        <sz val="12"/>
        <color rgb="FF000000"/>
        <rFont val="Arial"/>
      </rPr>
      <t xml:space="preserve">O PPG PODERÁ, </t>
    </r>
    <r>
      <rPr>
        <b/>
        <sz val="12"/>
        <color rgb="FF000000"/>
        <rFont val="Arial"/>
      </rPr>
      <t>por meio das suas ações</t>
    </r>
    <r>
      <rPr>
        <sz val="12"/>
        <color rgb="FF000000"/>
        <rFont val="Arial"/>
      </rPr>
      <t xml:space="preserve">, </t>
    </r>
    <r>
      <rPr>
        <b/>
        <u/>
        <sz val="12"/>
        <color rgb="FF000000"/>
        <rFont val="Arial"/>
      </rPr>
      <t>aproveitar</t>
    </r>
    <r>
      <rPr>
        <b/>
        <sz val="12"/>
        <color rgb="FF000000"/>
        <rFont val="Arial"/>
      </rPr>
      <t xml:space="preserve"> </t>
    </r>
    <r>
      <rPr>
        <sz val="12"/>
        <color rgb="FF000000"/>
        <rFont val="Arial"/>
      </rPr>
      <t xml:space="preserve">as Oportunidades e </t>
    </r>
    <r>
      <rPr>
        <b/>
        <u/>
        <sz val="12"/>
        <color rgb="FF000000"/>
        <rFont val="Arial"/>
      </rPr>
      <t>mitigar</t>
    </r>
    <r>
      <rPr>
        <b/>
        <sz val="12"/>
        <color rgb="FF000000"/>
        <rFont val="Arial"/>
      </rPr>
      <t xml:space="preserve"> </t>
    </r>
    <r>
      <rPr>
        <sz val="12"/>
        <color rgb="FF000000"/>
        <rFont val="Arial"/>
      </rPr>
      <t>os impactos das Ameaças (desafios).</t>
    </r>
  </si>
  <si>
    <t>2.1.</t>
  </si>
  <si>
    <t>Oportunidades</t>
  </si>
  <si>
    <t>Oportunidade 1</t>
  </si>
  <si>
    <t>Oportunidade 2</t>
  </si>
  <si>
    <t>Oportunidade 3</t>
  </si>
  <si>
    <t>Oportunidade 4</t>
  </si>
  <si>
    <t>Oportunidade 5</t>
  </si>
  <si>
    <t>Oportunidade 6</t>
  </si>
  <si>
    <t>Oportunidade 7</t>
  </si>
  <si>
    <t>Oportunidade 8</t>
  </si>
  <si>
    <t>Oportunidade 9</t>
  </si>
  <si>
    <t>Oportunidade 10</t>
  </si>
  <si>
    <t>2.2.</t>
  </si>
  <si>
    <t>Ameaças (Desafios)</t>
  </si>
  <si>
    <t>Ameaça 1</t>
  </si>
  <si>
    <t>Ameaça 2</t>
  </si>
  <si>
    <t>Ameaça 3</t>
  </si>
  <si>
    <t>Ameaça 4</t>
  </si>
  <si>
    <t>Ameaça 5</t>
  </si>
  <si>
    <t>Ameaça 6</t>
  </si>
  <si>
    <t>Ameaça 7</t>
  </si>
  <si>
    <t>Ameaça 8</t>
  </si>
  <si>
    <t>Ameaça 9</t>
  </si>
  <si>
    <t>Ameaça 10</t>
  </si>
  <si>
    <t>PLANO DE TRABALHO</t>
  </si>
  <si>
    <t>PDI</t>
  </si>
  <si>
    <t>Ações Estratégicas (Propg)</t>
  </si>
  <si>
    <t>Quesito da Avaliação Capes</t>
  </si>
  <si>
    <t>Integrante da Comissão responsável pelo Objetivo/Atividade</t>
  </si>
  <si>
    <t>Prazos Previstos</t>
  </si>
  <si>
    <t>Ação/Iniciativa</t>
  </si>
  <si>
    <r>
      <rPr>
        <b/>
        <sz val="12"/>
        <color rgb="FFFFFFFF"/>
        <rFont val="Arial"/>
      </rPr>
      <t xml:space="preserve">Item
</t>
    </r>
    <r>
      <rPr>
        <b/>
        <sz val="8"/>
        <color rgb="FFFFFFFF"/>
        <rFont val="Arial"/>
      </rPr>
      <t>(preenchimento automático)</t>
    </r>
  </si>
  <si>
    <r>
      <rPr>
        <b/>
        <sz val="12"/>
        <color rgb="FFFFFFFF"/>
        <rFont val="Arial"/>
      </rPr>
      <t xml:space="preserve">Objetivo Estratégico  
</t>
    </r>
    <r>
      <rPr>
        <b/>
        <sz val="10"/>
        <color rgb="FFFFFFFF"/>
        <rFont val="Arial"/>
      </rPr>
      <t>(preenchimento automático)</t>
    </r>
  </si>
  <si>
    <t>Dt. Início</t>
  </si>
  <si>
    <t>Dt. Término</t>
  </si>
  <si>
    <t>Objetivo 1</t>
  </si>
  <si>
    <t>Escolher item na lista suspensa</t>
  </si>
  <si>
    <t>Meta</t>
  </si>
  <si>
    <t>Indicador</t>
  </si>
  <si>
    <t>Iniciativas</t>
  </si>
  <si>
    <t>Iniciativa 1</t>
  </si>
  <si>
    <t>Iniciativa 2</t>
  </si>
  <si>
    <t>Iniciativa 3</t>
  </si>
  <si>
    <t>Iniciativa 4</t>
  </si>
  <si>
    <t>PDI/PIPG</t>
  </si>
  <si>
    <t>Integrante da Comissão responsável pela atividade</t>
  </si>
  <si>
    <r>
      <rPr>
        <b/>
        <sz val="12"/>
        <color rgb="FFFFFFFF"/>
        <rFont val="Arial"/>
      </rPr>
      <t xml:space="preserve">Item
</t>
    </r>
    <r>
      <rPr>
        <b/>
        <sz val="8"/>
        <color rgb="FFFFFFFF"/>
        <rFont val="Arial"/>
      </rPr>
      <t>(preenchimento automático)</t>
    </r>
  </si>
  <si>
    <r>
      <rPr>
        <b/>
        <sz val="12"/>
        <color rgb="FFFFFFFF"/>
        <rFont val="Arial"/>
      </rPr>
      <t xml:space="preserve">Objetivo Estratégico  
</t>
    </r>
    <r>
      <rPr>
        <b/>
        <sz val="10"/>
        <color rgb="FFFFFFFF"/>
        <rFont val="Arial"/>
      </rPr>
      <t>(preenchimento automático)</t>
    </r>
  </si>
  <si>
    <t>Objetivo 2</t>
  </si>
  <si>
    <r>
      <rPr>
        <b/>
        <sz val="12"/>
        <color rgb="FFFFFFFF"/>
        <rFont val="Arial"/>
      </rPr>
      <t xml:space="preserve">Item
</t>
    </r>
    <r>
      <rPr>
        <b/>
        <sz val="8"/>
        <color rgb="FFFFFFFF"/>
        <rFont val="Arial"/>
      </rPr>
      <t>(preenchimento automático)</t>
    </r>
  </si>
  <si>
    <r>
      <rPr>
        <b/>
        <sz val="12"/>
        <color rgb="FFFFFFFF"/>
        <rFont val="Arial"/>
      </rPr>
      <t xml:space="preserve">Objetivo Estratégico  
</t>
    </r>
    <r>
      <rPr>
        <b/>
        <sz val="10"/>
        <color rgb="FFFFFFFF"/>
        <rFont val="Arial"/>
      </rPr>
      <t>(preenchimento automático)</t>
    </r>
  </si>
  <si>
    <t>Objetivo 3</t>
  </si>
  <si>
    <r>
      <rPr>
        <b/>
        <sz val="12"/>
        <color rgb="FFFFFFFF"/>
        <rFont val="Arial"/>
      </rPr>
      <t xml:space="preserve">Item
</t>
    </r>
    <r>
      <rPr>
        <b/>
        <sz val="8"/>
        <color rgb="FFFFFFFF"/>
        <rFont val="Arial"/>
      </rPr>
      <t>(preenchimento automático)</t>
    </r>
  </si>
  <si>
    <r>
      <rPr>
        <b/>
        <sz val="12"/>
        <color rgb="FFFFFFFF"/>
        <rFont val="Arial"/>
      </rPr>
      <t xml:space="preserve">Objetivo Estratégico  
</t>
    </r>
    <r>
      <rPr>
        <b/>
        <sz val="10"/>
        <color rgb="FFFFFFFF"/>
        <rFont val="Arial"/>
      </rPr>
      <t>(preenchimento automático)</t>
    </r>
  </si>
  <si>
    <t>Objetivo 4</t>
  </si>
  <si>
    <r>
      <rPr>
        <b/>
        <sz val="12"/>
        <color rgb="FFFFFFFF"/>
        <rFont val="Arial"/>
      </rPr>
      <t xml:space="preserve">Item
</t>
    </r>
    <r>
      <rPr>
        <b/>
        <sz val="8"/>
        <color rgb="FFFFFFFF"/>
        <rFont val="Arial"/>
      </rPr>
      <t>(preenchimento automático)</t>
    </r>
  </si>
  <si>
    <r>
      <rPr>
        <b/>
        <sz val="12"/>
        <color rgb="FFFFFFFF"/>
        <rFont val="Arial"/>
      </rPr>
      <t xml:space="preserve">Objetivo Estratégico  
</t>
    </r>
    <r>
      <rPr>
        <b/>
        <sz val="10"/>
        <color rgb="FFFFFFFF"/>
        <rFont val="Arial"/>
      </rPr>
      <t>(preenchimento automático)</t>
    </r>
  </si>
  <si>
    <t>Objetivo 5</t>
  </si>
  <si>
    <t>MONITORAMENTO</t>
  </si>
  <si>
    <t>Responsável</t>
  </si>
  <si>
    <t>Prazos Executados</t>
  </si>
  <si>
    <t>Situação</t>
  </si>
  <si>
    <t>Valor inicial</t>
  </si>
  <si>
    <t>Valor Pretendido</t>
  </si>
  <si>
    <t>Perspectiva de alcance (%)</t>
  </si>
  <si>
    <t>Evolução quadrimestral</t>
  </si>
  <si>
    <t>Objetivo Estratégico</t>
  </si>
  <si>
    <t>Percentual atingido (%)</t>
  </si>
  <si>
    <t>Valor atual</t>
  </si>
  <si>
    <t>Selecionar na lista Suspensa</t>
  </si>
  <si>
    <t>NOME DO PPG</t>
  </si>
  <si>
    <t>CONCEITO</t>
  </si>
  <si>
    <t>NÍVEL</t>
  </si>
  <si>
    <t>CENTRO</t>
  </si>
  <si>
    <t>CAMPUS</t>
  </si>
  <si>
    <t>Objetivos Estratégicos / Iniciativas</t>
  </si>
  <si>
    <t>Ações Estratégicas - Propg</t>
  </si>
  <si>
    <t>Quesitos de avaliação (Capes)</t>
  </si>
  <si>
    <t>PIPG - Eixos temáticos</t>
  </si>
  <si>
    <t>PIPG - Diretrizes</t>
  </si>
  <si>
    <t xml:space="preserve">ADMINISTRAÇÃO </t>
  </si>
  <si>
    <t>Mestrado e Doutorado Acadêmico</t>
  </si>
  <si>
    <t>CCSA</t>
  </si>
  <si>
    <t>Joaquim Amazonas</t>
  </si>
  <si>
    <t>Redução das assimetrias.</t>
  </si>
  <si>
    <t>O funcionamento da Pós-Graduação deve considerar os pressupostos: multidimensional, interdisciplinar, transdisciplinar e a integraçãocoma sociedade.</t>
  </si>
  <si>
    <t>Em andamento</t>
  </si>
  <si>
    <t>ANTROPOLOGIA</t>
  </si>
  <si>
    <t>CFCH</t>
  </si>
  <si>
    <r>
      <rPr>
        <sz val="11"/>
        <color rgb="FF000000"/>
        <rFont val="Arial"/>
      </rPr>
      <t xml:space="preserve">Investir na qualidade da Pós-Graduação, </t>
    </r>
    <r>
      <rPr>
        <b/>
        <sz val="11"/>
        <color rgb="FF000000"/>
        <rFont val="Arial"/>
      </rPr>
      <t xml:space="preserve">diminuir </t>
    </r>
    <r>
      <rPr>
        <sz val="11"/>
        <color rgb="FF000000"/>
        <rFont val="Arial"/>
      </rPr>
      <t xml:space="preserve">a </t>
    </r>
    <r>
      <rPr>
        <b/>
        <sz val="11"/>
        <color rgb="FF000000"/>
        <rFont val="Arial"/>
      </rPr>
      <t xml:space="preserve">endogenia </t>
    </r>
    <r>
      <rPr>
        <sz val="11"/>
        <color rgb="FF000000"/>
        <rFont val="Arial"/>
      </rPr>
      <t xml:space="preserve">e reduzir </t>
    </r>
    <r>
      <rPr>
        <b/>
        <sz val="11"/>
        <color rgb="FF000000"/>
        <rFont val="Arial"/>
      </rPr>
      <t>assimetrias</t>
    </r>
    <r>
      <rPr>
        <sz val="11"/>
        <color rgb="FF000000"/>
        <rFont val="Arial"/>
      </rPr>
      <t>.</t>
    </r>
  </si>
  <si>
    <t>OE 02</t>
  </si>
  <si>
    <t>OE 02 - Expandir e Consolidar cursos de Graduação, Pós-Graduação e da Educação Básica.</t>
  </si>
  <si>
    <t>Inserção Social</t>
  </si>
  <si>
    <t>Elaboração da agenda institucional de pesquisa, na Pós-Graduação, associada à temática da sustentabilidade.</t>
  </si>
  <si>
    <t>Os cursos de Pós-Graduação devem ter autonomia, continuidade e responsabilidade social, orientados ao desenvolvimento da produçãocientífica, artística/cultural e tecnológica comprometida com a formação humana, a cultura, a inclusão, o bem-estar social e o desenvolvimento sustentável.</t>
  </si>
  <si>
    <t>Em atraso</t>
  </si>
  <si>
    <t>ARQUEOLOGIA</t>
  </si>
  <si>
    <r>
      <rPr>
        <sz val="11"/>
        <color rgb="FF000000"/>
        <rFont val="Arial"/>
      </rPr>
      <t>Executar ações de</t>
    </r>
    <r>
      <rPr>
        <b/>
        <sz val="11"/>
        <color rgb="FF000000"/>
        <rFont val="Arial"/>
      </rPr>
      <t xml:space="preserve"> indução estratégica</t>
    </r>
    <r>
      <rPr>
        <sz val="11"/>
        <color rgb="FF000000"/>
        <rFont val="Arial"/>
      </rPr>
      <t xml:space="preserve"> para expansão dos Programas de Pós-Graduação.</t>
    </r>
  </si>
  <si>
    <t>2.2</t>
  </si>
  <si>
    <t>Educação Básica</t>
  </si>
  <si>
    <t>Formação</t>
  </si>
  <si>
    <t>Internacionalização</t>
  </si>
  <si>
    <t>A organização funcional deve conter instâncias de planejamento, avaliação e acompanhamento sistemático.</t>
  </si>
  <si>
    <t>Não iniciado</t>
  </si>
  <si>
    <t>ARTES VISUAIS</t>
  </si>
  <si>
    <t>Mestrado Acadêmico</t>
  </si>
  <si>
    <t>CAC</t>
  </si>
  <si>
    <r>
      <rPr>
        <sz val="11"/>
        <color rgb="FF000000"/>
        <rFont val="Arial"/>
      </rPr>
      <t xml:space="preserve">Estimular elaboração de projetos de cursos de Pós-Graduação nos </t>
    </r>
    <r>
      <rPr>
        <i/>
        <sz val="11"/>
        <color rgb="FF000000"/>
        <rFont val="Arial"/>
      </rPr>
      <t xml:space="preserve">campi </t>
    </r>
    <r>
      <rPr>
        <sz val="11"/>
        <color rgb="FF000000"/>
        <rFont val="Arial"/>
      </rPr>
      <t>do interior</t>
    </r>
  </si>
  <si>
    <t>5.1.</t>
  </si>
  <si>
    <t>OE 05</t>
  </si>
  <si>
    <t>OE 05 - Consolidar e expandir a interiorização.</t>
  </si>
  <si>
    <t>Acompanhamento de Egressos</t>
  </si>
  <si>
    <t>Impacto na sociedade</t>
  </si>
  <si>
    <t>Multi e interdisciplinaridade</t>
  </si>
  <si>
    <t>A produção e a transferência de conhecimentos e tecnologias para a sociedade deve priorizar o desenvolvimento humano local, regional, nacional e internacional.</t>
  </si>
  <si>
    <t>Concluído</t>
  </si>
  <si>
    <t>BIOLOGIA ANIMAL</t>
  </si>
  <si>
    <t>CB</t>
  </si>
  <si>
    <t>Criar cursos</t>
  </si>
  <si>
    <t>5.2.</t>
  </si>
  <si>
    <t>Autoavaliação e Planejamento Estratégico</t>
  </si>
  <si>
    <t>Integração da Pós-Graduação com a educação básica (ensino médio).</t>
  </si>
  <si>
    <t>As ações de internacionalização para a Pós-Graduação devem ser institucionalizadas.</t>
  </si>
  <si>
    <t>Suspenso</t>
  </si>
  <si>
    <t>BIOLOGIA APLICADA À SAÚDE</t>
  </si>
  <si>
    <t>Elaborar políticas institucionais de internacionalização</t>
  </si>
  <si>
    <t>6.1.</t>
  </si>
  <si>
    <t>OE 06</t>
  </si>
  <si>
    <t>OE 06 - Expandir e consolidar a internacionalização.</t>
  </si>
  <si>
    <t>Pessoal</t>
  </si>
  <si>
    <t>Pendente</t>
  </si>
  <si>
    <t>BIOLOGIA DE FUNGOS</t>
  </si>
  <si>
    <t>Elaborar projetos de pesquisa Institucionais com a temática Sustentabilidade</t>
  </si>
  <si>
    <t>8.1.</t>
  </si>
  <si>
    <t>OE 08</t>
  </si>
  <si>
    <t>OE 08 - Promover uma política de sustentabilidade e responsabilidade social.</t>
  </si>
  <si>
    <t>Renovação do Corpo Docente</t>
  </si>
  <si>
    <t>BIOLOGIA VEGETAL</t>
  </si>
  <si>
    <t>Criar cursos de Pós-Graduação em EAD</t>
  </si>
  <si>
    <t>12.4.</t>
  </si>
  <si>
    <t>OE 12</t>
  </si>
  <si>
    <t>OE 12 - Ampliar a Educação Aberta e Digital.</t>
  </si>
  <si>
    <t>Infraestrutura</t>
  </si>
  <si>
    <t>BIOQUÍMICA E FISIOLOGIA</t>
  </si>
  <si>
    <t>Aperfeiçoar a política de contratação de professor visitante</t>
  </si>
  <si>
    <t>14.2.</t>
  </si>
  <si>
    <t>OE 14</t>
  </si>
  <si>
    <t>OE 14 - Promover ações que impulsionem políticas propositivas para a Pesquisa e a Pós-Graduação.</t>
  </si>
  <si>
    <t>Apoio à Produção Docente e Discente</t>
  </si>
  <si>
    <t>BIOTECNOLOGIA</t>
  </si>
  <si>
    <t>BIOTECNOLOGIA – RENORBIO</t>
  </si>
  <si>
    <t>Doutorado Acadêmico</t>
  </si>
  <si>
    <t>Visibilidade</t>
  </si>
  <si>
    <t>CIÊNCIA DA INFORMAÇÃO</t>
  </si>
  <si>
    <t>PAET-PG</t>
  </si>
  <si>
    <t>CIÊNCIA DE MATERIAIS</t>
  </si>
  <si>
    <t>CCEN</t>
  </si>
  <si>
    <t>CIÊNCIA POLÍTICA</t>
  </si>
  <si>
    <t>CIÊNCIAS BIOLÓGICAS</t>
  </si>
  <si>
    <t>CIÊNCIAS CONTÁBEIS</t>
  </si>
  <si>
    <t>CIÊNCIAS DA COMPUTAÇÃO (acadêmico)</t>
  </si>
  <si>
    <t>CIN</t>
  </si>
  <si>
    <t>CIÊNCIAS DA COMPUTAÇÃO (profissional)</t>
  </si>
  <si>
    <t>Mestrado e Doutorado Profissional</t>
  </si>
  <si>
    <t>CIÊNCIAS FARMACÊUTICAS</t>
  </si>
  <si>
    <t>CCS</t>
  </si>
  <si>
    <t>CIENCIAS GEODESICAS E TECNOLOGIAS DA GEOINFORMAÇÃO</t>
  </si>
  <si>
    <t>CTG</t>
  </si>
  <si>
    <t>CIRURGIA</t>
  </si>
  <si>
    <t>CCM</t>
  </si>
  <si>
    <t>COMUNICAÇÃO</t>
  </si>
  <si>
    <t>DESENVOLVIMENTO E MEIO AMBIENTE (doutorado)</t>
  </si>
  <si>
    <t>DESENVOLVIMENTO E MEIO AMBIENTE (mestrado)</t>
  </si>
  <si>
    <t>DESENVOLVIMENTO URBANO</t>
  </si>
  <si>
    <t>DESIGN</t>
  </si>
  <si>
    <t>DIREITO</t>
  </si>
  <si>
    <t>CCJ</t>
  </si>
  <si>
    <t>Centro</t>
  </si>
  <si>
    <t>DIREITOS HUMANOS</t>
  </si>
  <si>
    <t>ECONOMIA (CAA)</t>
  </si>
  <si>
    <t>CAA</t>
  </si>
  <si>
    <t>Caruaru</t>
  </si>
  <si>
    <t>ECONOMIA (CCSA)</t>
  </si>
  <si>
    <t>EDUCAÇÃO</t>
  </si>
  <si>
    <t>CE</t>
  </si>
  <si>
    <t>EDUCAÇÃO BÁSICA</t>
  </si>
  <si>
    <t>A</t>
  </si>
  <si>
    <t>Mestrado Profissional</t>
  </si>
  <si>
    <t>EDUCAÇÃO CONTEMPORÂNEA</t>
  </si>
  <si>
    <t>EDUCAÇÃO EM CIÊNCIAS E MATEMÁTICA</t>
  </si>
  <si>
    <t>EDUCAÇÃO FÍSICA</t>
  </si>
  <si>
    <t>EDUCAÇÃO MATEMÁTICA E TECNOLÓGICA</t>
  </si>
  <si>
    <t>ENFERMAGEM</t>
  </si>
  <si>
    <t>ENGENHARIA AEROESPACIAL</t>
  </si>
  <si>
    <t>ENGENHARIA BIOMÉDICA</t>
  </si>
  <si>
    <t>ENGENHARIA CIVIL</t>
  </si>
  <si>
    <t>ENGENHARIA CIVIL E AMBIENTAL</t>
  </si>
  <si>
    <t>ENGENHARIA DE PRODUÇÃO (CAA)</t>
  </si>
  <si>
    <t>ENGENHARIA DE PRODUÇÃO (CTG - acadêmico)</t>
  </si>
  <si>
    <t>ENGENHARIA DE PRODUÇÃO (CTG - profissional)</t>
  </si>
  <si>
    <t>ENGENHARIA ELÉTRICA</t>
  </si>
  <si>
    <t>ENGENHARIA MECÂNICA</t>
  </si>
  <si>
    <t>ENGENHARIA QUÍMICA</t>
  </si>
  <si>
    <t>ENSINO DAS CIÊNCIAS AMBIENTAIS - PROFCIAMB</t>
  </si>
  <si>
    <t>ENSINO DE BIOLOGIA - PROFBIO</t>
  </si>
  <si>
    <t>CAV</t>
  </si>
  <si>
    <t>Vitória</t>
  </si>
  <si>
    <t>ENSINO DE FÍSICA - PROFIS</t>
  </si>
  <si>
    <t>ENSINO DE GEOGRAFIA - PROFGEO</t>
  </si>
  <si>
    <t>ENSINO DE HISTÓRIA - PROFHISTÓRIA</t>
  </si>
  <si>
    <t>ERGONOMIA</t>
  </si>
  <si>
    <t>ESTATÍSTICA</t>
  </si>
  <si>
    <t>FILOSOFIA (acadêmico)</t>
  </si>
  <si>
    <t>FILOSOFIA (rede)</t>
  </si>
  <si>
    <t>FÍSICA</t>
  </si>
  <si>
    <t>FISIOTERAPIA</t>
  </si>
  <si>
    <t>GENÉTICA</t>
  </si>
  <si>
    <t>GEOCIÊNCIAS</t>
  </si>
  <si>
    <t>GEOGRAFIA</t>
  </si>
  <si>
    <t>GERONTOLOGIA</t>
  </si>
  <si>
    <t>GESTÃO E ECONOMIA DA SAÚDE</t>
  </si>
  <si>
    <t>GESTÃO E REGULAÇÃO DE RECURSOS HÍDRICOS – PROFÁGUA</t>
  </si>
  <si>
    <t>GESTÃO PÚBLICA PARA O DESENVOLVIMENTO DO NORDESTE</t>
  </si>
  <si>
    <t>GESTÃO, INOVAÇÃO E CONSUMO</t>
  </si>
  <si>
    <t>HISTÓRIA</t>
  </si>
  <si>
    <t>HOTELARIA E TURISMO</t>
  </si>
  <si>
    <t>INOVAÇÃO TERAPÊUTICA</t>
  </si>
  <si>
    <t>LETRAS</t>
  </si>
  <si>
    <t>LETRAS - PROFLETRAS</t>
  </si>
  <si>
    <t>MATEMÁTICA</t>
  </si>
  <si>
    <t>MEDICINA TROPICAL</t>
  </si>
  <si>
    <t>MORFOTECNOLOGIA</t>
  </si>
  <si>
    <t xml:space="preserve">MULTICÊNTRICO EM CIÊNCIAS FISIOLÓGICAS  </t>
  </si>
  <si>
    <t>MÚSICA</t>
  </si>
  <si>
    <t>NANOTECNOLOGIA FARMACÊUTICA</t>
  </si>
  <si>
    <t>NEUROPSIQUIATRIA E CIÊNCIAS DO COMPORTAMENTO</t>
  </si>
  <si>
    <t>NUTRIÇÃO</t>
  </si>
  <si>
    <t>NUTRIÇÃO; ATIVIDADE FÍSICA E PLASTICIDADE FENOTÍPICA</t>
  </si>
  <si>
    <t>OCEANOGRAFIA</t>
  </si>
  <si>
    <t>ODONTOLOGIA</t>
  </si>
  <si>
    <t>POLÍTICAS PÚBLICAS</t>
  </si>
  <si>
    <t>PROPRIEDADE INTELECTUAL E TRANSFERÊNCIA DE TECNOLOGIA PARA INOVAÇÃO - PROFNIT</t>
  </si>
  <si>
    <t>PSICOLOGIA</t>
  </si>
  <si>
    <t>PSICOLOGIA COGNITIVA</t>
  </si>
  <si>
    <t>QUÍMICA</t>
  </si>
  <si>
    <t>SAÚDE COLETIVA</t>
  </si>
  <si>
    <t>SAÚDE DA COMUNICAÇÃO HUMANA</t>
  </si>
  <si>
    <t>SAÚDE DA CRIANÇA E DO ADOLESCENTE</t>
  </si>
  <si>
    <t>SAÚDE TRANSLACIONAL</t>
  </si>
  <si>
    <t>SERVIÇO SOCIAL</t>
  </si>
  <si>
    <t>SOCIOLOGIA</t>
  </si>
  <si>
    <t>Numero de bolsistas de produtividade do CNPq no seu quadro de docentes</t>
  </si>
  <si>
    <t>Multidisciplinaridade do curso</t>
  </si>
  <si>
    <t>Captação de recursos de projetos. Dois INSCTs são coordenados por professores do PROTEN</t>
  </si>
  <si>
    <t>Fortes ações de extensão através do Museu de Ciencias Nucleares e do Berso</t>
  </si>
  <si>
    <t>Forte inserção internacional</t>
  </si>
  <si>
    <t>Regionalidade. É o único curso da área na região norte e nordeste</t>
  </si>
  <si>
    <t>Baixa renovação de pessoal dos grupos de pesquisa</t>
  </si>
  <si>
    <t>As ultimas renovações de docentes do departamento não atendem aos requisitos do PROTEN</t>
  </si>
  <si>
    <t>O numero de docentes é pequeno enfunção das a´reas do curso</t>
  </si>
  <si>
    <t>Ações de envolvimento entre empresa e universidade</t>
  </si>
  <si>
    <t>Uso de editais de órgãos de fomento para atração de pós-doutorandos</t>
  </si>
  <si>
    <t>Editais de fomento para publicação qualificada ( ex. UFPE tradução)</t>
  </si>
  <si>
    <t>Inserção dos docentes em Diretorias de sociedades cientificas e corpo editorial de periódicos, nacionais e internacionais</t>
  </si>
  <si>
    <t>Deficiência na infraestrutura (ex: sistema central de ar-condicionado do edifício não funciona, dificuldade de manutenção para sala)</t>
  </si>
  <si>
    <t>Instabilidade nas regras de avaliação da CAPES</t>
  </si>
  <si>
    <t>Reduzido numero de publicações por docente e discentes  em comparação com a área de engenharia II</t>
  </si>
  <si>
    <t>Oportunidades para captação de recursos de instituições diversas das usuais (CAPES, CNPq e FACEPE).</t>
  </si>
  <si>
    <t>Abandono de estudantes</t>
  </si>
  <si>
    <t>Falta de manutenção da insfra-estrutura</t>
  </si>
  <si>
    <t>Baixa qualificação dos alunos ingressos no programa</t>
  </si>
  <si>
    <t>Elevar a produtividade docente</t>
  </si>
  <si>
    <t>Incentivar os docentes a priorizar a submissão de artigos a periódicos, em detrimento à submissão a conferências.</t>
  </si>
  <si>
    <t>Incrementar a divulgação, entre os docentes, das oportunidades de financiamento de pesquisa e custeio de publicação.</t>
  </si>
  <si>
    <t>Avaliar a elaboração de critérios progressivos de produtividade para permanência do docente no corpo permanente do programa.</t>
  </si>
  <si>
    <t>Reforçar a atuação da comissão de autoavaliação</t>
  </si>
  <si>
    <t>Realizar reuniões periódicas da comissão de autoavaliação.</t>
  </si>
  <si>
    <t>Informar os docentes e discentes sobre os mecanismos de avaliação CAPES.</t>
  </si>
  <si>
    <t>Promover o aumento da qualidade dos trabalhos publicados por docentes e discentes</t>
  </si>
  <si>
    <t>Aumentar a qualidade das teses e dissertações produzidas</t>
  </si>
  <si>
    <t>Melhorar o acompanhamento dos trabalhos de teses e dissertações</t>
  </si>
  <si>
    <t>Realizar atividades para apoio a redação de artigos cientificos</t>
  </si>
  <si>
    <t>Fortalecer o processo de autoavliação do programa</t>
  </si>
  <si>
    <t>Melhorar a divulgação do programa</t>
  </si>
  <si>
    <t>Criar um portfolio com as informações do programa e das áreas de atuação</t>
  </si>
  <si>
    <t>Realizar seminários, e reuniões em outras instituições de ensino e em empresas</t>
  </si>
  <si>
    <t>Convidar profissionais da iniciativa privada para realização de palestras para os estudantes</t>
  </si>
  <si>
    <t>Estimular a melhoria da infraestrutura do programa</t>
  </si>
  <si>
    <t>Atrair novos docentes para a melhoria do programa</t>
  </si>
  <si>
    <t>Fazer levantamento semestral de "metricas" dos docentes</t>
  </si>
  <si>
    <t>Melhorar a pagina web do programa</t>
  </si>
  <si>
    <t>Investir na qualidade da Pós-Graduação, diminuir a endogenia e reduzir assimetrias.</t>
  </si>
  <si>
    <t>Executar ações de indução estratégica para expansão dos Programas de Pós-Graduação.</t>
  </si>
  <si>
    <t>Antonio Celso Dantas Antonino</t>
  </si>
  <si>
    <t>Presidente</t>
  </si>
  <si>
    <t>Helen Khoury</t>
  </si>
  <si>
    <t>Emmanuel Dutra</t>
  </si>
  <si>
    <t>Vinicius Saito de Barros</t>
  </si>
  <si>
    <t>Nilvania Monteiro</t>
  </si>
  <si>
    <t>membro comitê de Gestão</t>
  </si>
  <si>
    <t>Carlos Brayner de Oliveira Lira</t>
  </si>
  <si>
    <t>elaboração documento- Prospectar editais internos e externos; acompanhar a elaboração/atualização de norma</t>
  </si>
  <si>
    <t>Relatório anual de autoavalição do Proten</t>
  </si>
  <si>
    <t>Aumento do número de inscritos nos processos seletivos</t>
  </si>
  <si>
    <t>Aumento da captação de projetos</t>
  </si>
  <si>
    <t>Elevar o número de submissões de artigos a periódicos qualificados como A1 a A4 na CAPES</t>
  </si>
  <si>
    <t>Atingir uma publicação por dissertação e duas por tese</t>
  </si>
  <si>
    <t>Estimular os docentes a submeterem projetos a editais de fomento</t>
  </si>
  <si>
    <t>Ampliar o numero de projetos de financiamento à pesquisa no PROTEN</t>
  </si>
  <si>
    <t>Estimular a integração e colaboração entre os docentes do Proten e com outros docentes de PPGs da UFPE e de outras instituições</t>
  </si>
  <si>
    <t>2 publicações/docente por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</si>
</sst>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0.0%"/>
  </numFmts>
  <fonts count="38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20"/>
      <color rgb="FFFFFFFF"/>
      <name val="Arial"/>
    </font>
    <font>
      <sz val="11"/>
      <name val="Calibri"/>
    </font>
    <font>
      <sz val="11"/>
      <color rgb="FF000000"/>
      <name val="Calibri"/>
    </font>
    <font>
      <b/>
      <sz val="12"/>
      <color rgb="FFFFFFFF"/>
      <name val="Arial"/>
    </font>
    <font>
      <b/>
      <i/>
      <sz val="12"/>
      <color rgb="FFFFFFFF"/>
      <name val="Arial"/>
    </font>
    <font>
      <b/>
      <sz val="12"/>
      <color rgb="FF000000"/>
      <name val="Calibri"/>
    </font>
    <font>
      <sz val="11"/>
      <color rgb="FF000000"/>
      <name val="Arial"/>
    </font>
    <font>
      <b/>
      <sz val="9"/>
      <color rgb="FF000000"/>
      <name val="Arial"/>
    </font>
    <font>
      <sz val="11"/>
      <color rgb="FFFF0000"/>
      <name val="Calibri"/>
    </font>
    <font>
      <b/>
      <sz val="16"/>
      <color rgb="FFFFFFFF"/>
      <name val="Arial"/>
    </font>
    <font>
      <b/>
      <sz val="11"/>
      <color rgb="FF000000"/>
      <name val="Calibri"/>
    </font>
    <font>
      <b/>
      <sz val="18"/>
      <color rgb="FFFFFFFF"/>
      <name val="Arial"/>
    </font>
    <font>
      <b/>
      <sz val="12"/>
      <color rgb="FF000000"/>
      <name val="Arial"/>
    </font>
    <font>
      <sz val="14"/>
      <color rgb="FF000000"/>
      <name val="Arial"/>
    </font>
    <font>
      <b/>
      <sz val="11"/>
      <color rgb="FF000000"/>
      <name val="Arial"/>
    </font>
    <font>
      <i/>
      <sz val="11"/>
      <color rgb="FF000000"/>
      <name val="Arial"/>
    </font>
    <font>
      <sz val="12"/>
      <color rgb="FF000000"/>
      <name val="Arial"/>
    </font>
    <font>
      <i/>
      <sz val="12"/>
      <color rgb="FF000000"/>
      <name val="Arial"/>
    </font>
    <font>
      <sz val="11"/>
      <color theme="1"/>
      <name val="Calibri"/>
    </font>
    <font>
      <b/>
      <sz val="12"/>
      <color theme="1"/>
      <name val="Arial"/>
    </font>
    <font>
      <sz val="12"/>
      <color theme="1"/>
      <name val="Calibri"/>
    </font>
    <font>
      <sz val="12"/>
      <color rgb="FFFFFFFF"/>
      <name val="Calibri"/>
    </font>
    <font>
      <b/>
      <sz val="9"/>
      <color rgb="FFFFFFFF"/>
      <name val="Arial"/>
    </font>
    <font>
      <b/>
      <sz val="17"/>
      <color rgb="FFFFFFFF"/>
      <name val="Arial"/>
    </font>
    <font>
      <b/>
      <sz val="19"/>
      <color rgb="FFFFFFFF"/>
      <name val="Arial"/>
    </font>
    <font>
      <sz val="9"/>
      <color rgb="FF000000"/>
      <name val="Arial"/>
    </font>
    <font>
      <b/>
      <sz val="12"/>
      <color rgb="FFFFFFFF"/>
      <name val="Calibri"/>
    </font>
    <font>
      <sz val="12"/>
      <color rgb="FF000000"/>
      <name val="Calibri"/>
    </font>
    <font>
      <b/>
      <sz val="9"/>
      <color rgb="FF980000"/>
      <name val="Arial"/>
    </font>
    <font>
      <sz val="9"/>
      <color rgb="FF980000"/>
      <name val="Arial"/>
    </font>
    <font>
      <b/>
      <sz val="10"/>
      <color rgb="FFFFFFFF"/>
      <name val="Arial"/>
    </font>
    <font>
      <b/>
      <u/>
      <sz val="12"/>
      <color rgb="FF000000"/>
      <name val="Arial"/>
    </font>
    <font>
      <b/>
      <sz val="8"/>
      <color rgb="FFFFFFFF"/>
      <name val="Arial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FFC000"/>
        <bgColor rgb="FFFFC000"/>
      </patternFill>
    </fill>
    <fill>
      <patternFill patternType="solid">
        <fgColor rgb="FFB7B7B7"/>
        <bgColor rgb="FFB7B7B7"/>
      </patternFill>
    </fill>
    <fill>
      <patternFill patternType="solid">
        <fgColor rgb="FFFEF4F7"/>
        <bgColor rgb="FFFEF4F7"/>
      </patternFill>
    </fill>
    <fill>
      <patternFill patternType="solid">
        <fgColor rgb="FFFFF3F3"/>
        <bgColor rgb="FFFFF3F3"/>
      </patternFill>
    </fill>
    <fill>
      <patternFill patternType="solid">
        <fgColor rgb="FFFFE7E7"/>
        <bgColor rgb="FFFFE7E7"/>
      </patternFill>
    </fill>
    <fill>
      <patternFill patternType="solid">
        <fgColor rgb="FF999999"/>
        <bgColor rgb="FF999999"/>
      </patternFill>
    </fill>
    <fill>
      <patternFill patternType="solid">
        <fgColor rgb="FFE6B8AF"/>
        <bgColor rgb="FFE6B8AF"/>
      </patternFill>
    </fill>
    <fill>
      <patternFill patternType="solid">
        <fgColor theme="0"/>
        <bgColor theme="0"/>
      </patternFill>
    </fill>
    <fill>
      <patternFill patternType="solid">
        <fgColor rgb="FF002060"/>
        <bgColor rgb="FF002060"/>
      </patternFill>
    </fill>
    <fill>
      <patternFill patternType="solid">
        <fgColor rgb="FF800000"/>
        <bgColor rgb="FF800000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A8D08D"/>
        <bgColor rgb="FFA8D08D"/>
      </patternFill>
    </fill>
    <fill>
      <patternFill patternType="solid">
        <fgColor rgb="FFFF5050"/>
        <bgColor rgb="FFFF5050"/>
      </patternFill>
    </fill>
    <fill>
      <patternFill patternType="solid">
        <fgColor rgb="FFFF00FF"/>
        <bgColor rgb="FFFF00FF"/>
      </patternFill>
    </fill>
    <fill>
      <patternFill patternType="solid">
        <fgColor rgb="FFFCE5CD"/>
        <bgColor rgb="FFFCE5CD"/>
      </patternFill>
    </fill>
    <fill>
      <patternFill patternType="solid">
        <fgColor rgb="FFD0E0E3"/>
        <bgColor rgb="FFD0E0E3"/>
      </patternFill>
    </fill>
    <fill>
      <patternFill patternType="solid">
        <fgColor rgb="FFF1C232"/>
        <bgColor rgb="FFF1C232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E06666"/>
      </left>
      <right/>
      <top style="thin">
        <color rgb="FFE06666"/>
      </top>
      <bottom style="thin">
        <color rgb="FF000000"/>
      </bottom>
      <diagonal/>
    </border>
    <border>
      <left/>
      <right/>
      <top style="thin">
        <color rgb="FFE06666"/>
      </top>
      <bottom style="thin">
        <color rgb="FF000000"/>
      </bottom>
      <diagonal/>
    </border>
    <border>
      <left/>
      <right style="thin">
        <color rgb="FFE06666"/>
      </right>
      <top style="thin">
        <color rgb="FFE06666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5" xfId="0" applyFont="1" applyFill="1" applyBorder="1"/>
    <xf numFmtId="0" fontId="4" fillId="0" borderId="5" xfId="0" applyFont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/>
    <xf numFmtId="0" fontId="4" fillId="3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7" borderId="5" xfId="0" applyFont="1" applyFill="1" applyBorder="1"/>
    <xf numFmtId="0" fontId="10" fillId="3" borderId="5" xfId="0" applyFont="1" applyFill="1" applyBorder="1"/>
    <xf numFmtId="0" fontId="5" fillId="4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4" fillId="0" borderId="7" xfId="0" applyFont="1" applyBorder="1"/>
    <xf numFmtId="0" fontId="8" fillId="0" borderId="6" xfId="0" applyFont="1" applyBorder="1" applyAlignment="1">
      <alignment horizontal="left"/>
    </xf>
    <xf numFmtId="0" fontId="4" fillId="0" borderId="6" xfId="0" applyFont="1" applyBorder="1"/>
    <xf numFmtId="0" fontId="4" fillId="0" borderId="9" xfId="0" applyFont="1" applyBorder="1"/>
    <xf numFmtId="0" fontId="12" fillId="0" borderId="5" xfId="0" applyFont="1" applyBorder="1"/>
    <xf numFmtId="0" fontId="4" fillId="0" borderId="14" xfId="0" applyFont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readingOrder="1"/>
    </xf>
    <xf numFmtId="0" fontId="4" fillId="0" borderId="0" xfId="0" applyFont="1" applyAlignment="1">
      <alignment horizontal="center"/>
    </xf>
    <xf numFmtId="0" fontId="16" fillId="8" borderId="6" xfId="0" applyFont="1" applyFill="1" applyBorder="1" applyAlignment="1">
      <alignment horizontal="center"/>
    </xf>
    <xf numFmtId="0" fontId="16" fillId="9" borderId="6" xfId="0" applyFont="1" applyFill="1" applyBorder="1"/>
    <xf numFmtId="0" fontId="4" fillId="9" borderId="6" xfId="0" applyFont="1" applyFill="1" applyBorder="1"/>
    <xf numFmtId="0" fontId="17" fillId="8" borderId="6" xfId="0" applyFont="1" applyFill="1" applyBorder="1" applyAlignment="1">
      <alignment horizontal="center"/>
    </xf>
    <xf numFmtId="0" fontId="17" fillId="0" borderId="6" xfId="0" applyFont="1" applyBorder="1"/>
    <xf numFmtId="0" fontId="4" fillId="0" borderId="6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 readingOrder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vertical="center" wrapText="1"/>
    </xf>
    <xf numFmtId="14" fontId="18" fillId="0" borderId="6" xfId="0" applyNumberFormat="1" applyFont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 wrapText="1"/>
    </xf>
    <xf numFmtId="0" fontId="14" fillId="8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19" fillId="8" borderId="6" xfId="0" applyFont="1" applyFill="1" applyBorder="1" applyAlignment="1">
      <alignment vertical="center" wrapText="1"/>
    </xf>
    <xf numFmtId="0" fontId="18" fillId="10" borderId="6" xfId="0" applyFont="1" applyFill="1" applyBorder="1" applyAlignment="1">
      <alignment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0" fillId="0" borderId="5" xfId="0" applyFont="1" applyBorder="1" applyAlignment="1">
      <alignment vertical="center"/>
    </xf>
    <xf numFmtId="0" fontId="14" fillId="10" borderId="6" xfId="0" applyFont="1" applyFill="1" applyBorder="1" applyAlignment="1">
      <alignment horizontal="left" vertical="center"/>
    </xf>
    <xf numFmtId="0" fontId="18" fillId="10" borderId="6" xfId="0" applyFont="1" applyFill="1" applyBorder="1" applyAlignment="1">
      <alignment horizontal="center" vertical="center"/>
    </xf>
    <xf numFmtId="164" fontId="18" fillId="10" borderId="6" xfId="0" applyNumberFormat="1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12" borderId="6" xfId="0" applyFont="1" applyFill="1" applyBorder="1" applyAlignment="1">
      <alignment horizontal="center" vertical="center"/>
    </xf>
    <xf numFmtId="10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0" fontId="22" fillId="0" borderId="0" xfId="0" applyNumberFormat="1" applyFont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14" fillId="8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10" borderId="6" xfId="0" applyFont="1" applyFill="1" applyBorder="1" applyAlignment="1">
      <alignment vertical="center"/>
    </xf>
    <xf numFmtId="0" fontId="18" fillId="0" borderId="6" xfId="0" applyFont="1" applyBorder="1" applyAlignment="1">
      <alignment vertical="center" wrapText="1"/>
    </xf>
    <xf numFmtId="0" fontId="19" fillId="8" borderId="6" xfId="0" applyFont="1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164" fontId="14" fillId="10" borderId="6" xfId="0" applyNumberFormat="1" applyFont="1" applyFill="1" applyBorder="1" applyAlignment="1">
      <alignment horizontal="center" vertical="center"/>
    </xf>
    <xf numFmtId="10" fontId="23" fillId="0" borderId="0" xfId="0" applyNumberFormat="1" applyFont="1" applyAlignment="1">
      <alignment horizontal="center" vertical="center"/>
    </xf>
    <xf numFmtId="0" fontId="8" fillId="10" borderId="6" xfId="0" applyFont="1" applyFill="1" applyBorder="1" applyAlignment="1">
      <alignment vertical="center" wrapText="1"/>
    </xf>
    <xf numFmtId="0" fontId="20" fillId="0" borderId="7" xfId="0" applyFont="1" applyBorder="1" applyAlignment="1">
      <alignment vertical="center"/>
    </xf>
    <xf numFmtId="164" fontId="4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vertical="center" wrapText="1"/>
    </xf>
    <xf numFmtId="9" fontId="14" fillId="0" borderId="6" xfId="0" applyNumberFormat="1" applyFont="1" applyBorder="1" applyAlignment="1">
      <alignment horizontal="center" vertical="center"/>
    </xf>
    <xf numFmtId="9" fontId="22" fillId="0" borderId="0" xfId="0" applyNumberFormat="1" applyFont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4" fillId="13" borderId="6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/>
    </xf>
    <xf numFmtId="0" fontId="2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14" borderId="6" xfId="0" applyFont="1" applyFill="1" applyBorder="1" applyAlignment="1">
      <alignment horizontal="center"/>
    </xf>
    <xf numFmtId="0" fontId="5" fillId="14" borderId="0" xfId="0" applyFont="1" applyFill="1" applyAlignment="1">
      <alignment horizontal="center"/>
    </xf>
    <xf numFmtId="0" fontId="14" fillId="8" borderId="6" xfId="0" applyFont="1" applyFill="1" applyBorder="1"/>
    <xf numFmtId="0" fontId="20" fillId="0" borderId="0" xfId="0" applyFont="1"/>
    <xf numFmtId="0" fontId="16" fillId="0" borderId="6" xfId="0" applyFont="1" applyBorder="1"/>
    <xf numFmtId="0" fontId="29" fillId="9" borderId="6" xfId="0" applyFont="1" applyFill="1" applyBorder="1"/>
    <xf numFmtId="0" fontId="7" fillId="9" borderId="0" xfId="0" applyFont="1" applyFill="1"/>
    <xf numFmtId="0" fontId="16" fillId="9" borderId="0" xfId="0" applyFont="1" applyFill="1" applyAlignment="1">
      <alignment horizontal="left"/>
    </xf>
    <xf numFmtId="0" fontId="14" fillId="8" borderId="6" xfId="0" applyFont="1" applyFill="1" applyBorder="1" applyAlignment="1">
      <alignment horizontal="center"/>
    </xf>
    <xf numFmtId="0" fontId="18" fillId="0" borderId="6" xfId="0" applyFont="1" applyBorder="1" applyAlignment="1">
      <alignment vertical="top" wrapText="1"/>
    </xf>
    <xf numFmtId="0" fontId="14" fillId="9" borderId="6" xfId="0" applyFont="1" applyFill="1" applyBorder="1"/>
    <xf numFmtId="0" fontId="7" fillId="8" borderId="6" xfId="0" applyFont="1" applyFill="1" applyBorder="1"/>
    <xf numFmtId="0" fontId="8" fillId="15" borderId="6" xfId="0" applyFont="1" applyFill="1" applyBorder="1"/>
    <xf numFmtId="0" fontId="8" fillId="0" borderId="6" xfId="0" applyFont="1" applyBorder="1" applyAlignment="1">
      <alignment wrapText="1"/>
    </xf>
    <xf numFmtId="0" fontId="29" fillId="9" borderId="6" xfId="0" applyFont="1" applyFill="1" applyBorder="1" applyAlignment="1">
      <alignment wrapText="1"/>
    </xf>
    <xf numFmtId="0" fontId="7" fillId="9" borderId="6" xfId="0" applyFont="1" applyFill="1" applyBorder="1" applyAlignment="1">
      <alignment wrapText="1"/>
    </xf>
    <xf numFmtId="0" fontId="16" fillId="9" borderId="6" xfId="0" applyFont="1" applyFill="1" applyBorder="1" applyAlignment="1">
      <alignment horizontal="left" wrapText="1"/>
    </xf>
    <xf numFmtId="0" fontId="7" fillId="9" borderId="6" xfId="0" applyFont="1" applyFill="1" applyBorder="1"/>
    <xf numFmtId="0" fontId="8" fillId="0" borderId="6" xfId="0" applyFont="1" applyBorder="1" applyAlignment="1">
      <alignment vertical="top" wrapText="1"/>
    </xf>
    <xf numFmtId="0" fontId="7" fillId="8" borderId="6" xfId="0" applyFont="1" applyFill="1" applyBorder="1" applyAlignment="1">
      <alignment horizontal="center"/>
    </xf>
    <xf numFmtId="0" fontId="8" fillId="16" borderId="6" xfId="0" applyFont="1" applyFill="1" applyBorder="1" applyAlignment="1">
      <alignment vertical="top" wrapText="1"/>
    </xf>
    <xf numFmtId="0" fontId="8" fillId="17" borderId="6" xfId="0" applyFont="1" applyFill="1" applyBorder="1" applyAlignment="1">
      <alignment vertical="top" wrapText="1"/>
    </xf>
    <xf numFmtId="0" fontId="16" fillId="9" borderId="6" xfId="0" applyFont="1" applyFill="1" applyBorder="1" applyAlignment="1">
      <alignment horizontal="left" vertical="top" wrapText="1"/>
    </xf>
    <xf numFmtId="0" fontId="18" fillId="0" borderId="6" xfId="0" applyFont="1" applyBorder="1"/>
    <xf numFmtId="0" fontId="8" fillId="18" borderId="6" xfId="0" applyFont="1" applyFill="1" applyBorder="1" applyAlignment="1">
      <alignment vertical="top" wrapText="1"/>
    </xf>
    <xf numFmtId="0" fontId="8" fillId="19" borderId="6" xfId="0" applyFont="1" applyFill="1" applyBorder="1" applyAlignment="1">
      <alignment vertical="top" wrapText="1"/>
    </xf>
    <xf numFmtId="0" fontId="8" fillId="20" borderId="6" xfId="0" applyFont="1" applyFill="1" applyBorder="1"/>
    <xf numFmtId="0" fontId="27" fillId="21" borderId="6" xfId="0" applyFont="1" applyFill="1" applyBorder="1" applyAlignment="1">
      <alignment horizontal="center" vertical="center"/>
    </xf>
    <xf numFmtId="0" fontId="9" fillId="21" borderId="6" xfId="0" applyFont="1" applyFill="1" applyBorder="1" applyAlignment="1">
      <alignment horizontal="left" vertical="center"/>
    </xf>
    <xf numFmtId="0" fontId="27" fillId="21" borderId="6" xfId="0" applyFont="1" applyFill="1" applyBorder="1" applyAlignment="1">
      <alignment horizontal="left" vertical="center"/>
    </xf>
    <xf numFmtId="0" fontId="4" fillId="0" borderId="0" xfId="0" applyFont="1"/>
    <xf numFmtId="0" fontId="4" fillId="0" borderId="32" xfId="0" applyFont="1" applyBorder="1"/>
    <xf numFmtId="0" fontId="8" fillId="0" borderId="0" xfId="0" applyFont="1"/>
    <xf numFmtId="0" fontId="27" fillId="16" borderId="6" xfId="0" applyFont="1" applyFill="1" applyBorder="1" applyAlignment="1">
      <alignment horizontal="center" vertical="center"/>
    </xf>
    <xf numFmtId="0" fontId="30" fillId="22" borderId="6" xfId="0" applyFont="1" applyFill="1" applyBorder="1" applyAlignment="1">
      <alignment horizontal="left" vertical="center" wrapText="1"/>
    </xf>
    <xf numFmtId="0" fontId="30" fillId="22" borderId="6" xfId="0" applyFont="1" applyFill="1" applyBorder="1" applyAlignment="1">
      <alignment horizontal="center" vertical="center" wrapText="1"/>
    </xf>
    <xf numFmtId="0" fontId="31" fillId="22" borderId="6" xfId="0" applyFont="1" applyFill="1" applyBorder="1" applyAlignment="1">
      <alignment horizontal="center" vertical="center" wrapText="1"/>
    </xf>
    <xf numFmtId="0" fontId="27" fillId="23" borderId="6" xfId="0" applyFont="1" applyFill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5" fillId="0" borderId="0" xfId="0" applyFont="1"/>
    <xf numFmtId="0" fontId="35" fillId="0" borderId="0" xfId="0" applyFont="1" applyAlignment="1">
      <alignment wrapText="1"/>
    </xf>
    <xf numFmtId="0" fontId="36" fillId="3" borderId="6" xfId="0" applyFont="1" applyFill="1" applyBorder="1" applyAlignment="1">
      <alignment vertical="center" wrapText="1"/>
    </xf>
    <xf numFmtId="0" fontId="37" fillId="3" borderId="6" xfId="0" applyFont="1" applyFill="1" applyBorder="1" applyAlignment="1">
      <alignment vertical="center" wrapText="1"/>
    </xf>
    <xf numFmtId="0" fontId="35" fillId="3" borderId="6" xfId="0" applyFont="1" applyFill="1" applyBorder="1" applyAlignment="1">
      <alignment vertical="center" wrapText="1"/>
    </xf>
    <xf numFmtId="0" fontId="37" fillId="0" borderId="0" xfId="0" applyFont="1"/>
    <xf numFmtId="0" fontId="37" fillId="0" borderId="0" xfId="0" applyFont="1" applyAlignment="1">
      <alignment wrapText="1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11" fillId="2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8" fillId="6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5" fillId="4" borderId="31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14" fillId="10" borderId="28" xfId="0" applyFont="1" applyFill="1" applyBorder="1" applyAlignment="1">
      <alignment vertical="center" wrapText="1"/>
    </xf>
    <xf numFmtId="0" fontId="3" fillId="0" borderId="29" xfId="0" applyFont="1" applyBorder="1"/>
    <xf numFmtId="0" fontId="3" fillId="0" borderId="3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5" fillId="4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5" fillId="4" borderId="2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/>
    </xf>
    <xf numFmtId="0" fontId="3" fillId="0" borderId="26" xfId="0" applyFont="1" applyBorder="1"/>
    <xf numFmtId="17" fontId="5" fillId="4" borderId="31" xfId="0" applyNumberFormat="1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vertical="center" wrapText="1"/>
    </xf>
    <xf numFmtId="0" fontId="5" fillId="11" borderId="3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12" fillId="10" borderId="28" xfId="0" applyFont="1" applyFill="1" applyBorder="1" applyAlignment="1">
      <alignment horizontal="center" vertical="center"/>
    </xf>
    <xf numFmtId="0" fontId="5" fillId="11" borderId="31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horizontal="center" vertical="center"/>
    </xf>
    <xf numFmtId="0" fontId="18" fillId="10" borderId="28" xfId="0" applyFont="1" applyFill="1" applyBorder="1" applyAlignment="1">
      <alignment horizontal="center" vertical="center"/>
    </xf>
    <xf numFmtId="0" fontId="5" fillId="11" borderId="28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17" fontId="5" fillId="11" borderId="31" xfId="0" applyNumberFormat="1" applyFont="1" applyFill="1" applyBorder="1" applyAlignment="1">
      <alignment horizontal="center" vertical="center"/>
    </xf>
    <xf numFmtId="0" fontId="14" fillId="10" borderId="28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/>
    </xf>
    <xf numFmtId="0" fontId="25" fillId="14" borderId="1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theme="8"/>
          <bgColor theme="8"/>
        </patternFill>
      </fill>
    </dxf>
    <dxf>
      <font>
        <b/>
        <color rgb="FFFFFFFF"/>
      </font>
      <fill>
        <patternFill patternType="solid">
          <fgColor rgb="FFB7E1CD"/>
          <bgColor rgb="FFB7E1CD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theme="8"/>
          <bgColor theme="8"/>
        </patternFill>
      </fill>
    </dxf>
    <dxf>
      <font>
        <b/>
        <color rgb="FFFFFFFF"/>
      </font>
      <fill>
        <patternFill patternType="solid">
          <fgColor rgb="FFB7E1CD"/>
          <bgColor rgb="FFB7E1CD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theme="8"/>
          <bgColor theme="8"/>
        </patternFill>
      </fill>
    </dxf>
    <dxf>
      <font>
        <b/>
        <color rgb="FFFFFFFF"/>
      </font>
      <fill>
        <patternFill patternType="solid">
          <fgColor rgb="FFB7E1CD"/>
          <bgColor rgb="FFB7E1CD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b/>
        <color rgb="FFFFFFFF"/>
      </font>
      <fill>
        <patternFill patternType="solid">
          <fgColor rgb="FFB7E1CD"/>
          <bgColor rgb="FFB7E1CD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b/>
        <color rgb="FFFFFFFF"/>
      </font>
      <fill>
        <patternFill patternType="solid">
          <fgColor rgb="FFB7E1CD"/>
          <bgColor rgb="FFB7E1CD"/>
        </patternFill>
      </fill>
    </dxf>
    <dxf>
      <numFmt numFmtId="166" formatCode="&quot;&quot;"/>
      <fill>
        <patternFill patternType="solid">
          <fgColor rgb="FFFFFFFF"/>
          <bgColor rgb="FFFFFFFF"/>
        </patternFill>
      </fill>
    </dxf>
    <dxf>
      <numFmt numFmtId="166" formatCode="&quot;&quot;"/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numFmt numFmtId="166" formatCode="&quot;&quot;"/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" cy="190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333375" cy="1905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workbookViewId="0">
      <selection activeCell="O13" sqref="O13"/>
    </sheetView>
  </sheetViews>
  <sheetFormatPr defaultColWidth="14.42578125" defaultRowHeight="15" customHeight="1"/>
  <cols>
    <col min="1" max="6" width="8.7109375" customWidth="1"/>
    <col min="11" max="11" width="7.28515625" customWidth="1"/>
    <col min="12" max="12" width="3.28515625" customWidth="1"/>
    <col min="13" max="13" width="0.42578125" customWidth="1"/>
  </cols>
  <sheetData>
    <row r="1" spans="1:13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3" ht="1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1:13" ht="1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1:13" ht="1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3" ht="1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3" ht="15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1:13" ht="15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ht="1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spans="1:13" ht="1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4" spans="1:13" ht="15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</row>
    <row r="15" spans="1:13" ht="1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3" ht="1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</row>
    <row r="17" spans="1:13" ht="1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</row>
    <row r="18" spans="1:13" ht="1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</row>
    <row r="19" spans="1:13" ht="1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</row>
    <row r="20" spans="1:13" ht="1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</row>
    <row r="21" spans="1:13" ht="15.7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ht="15.75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</row>
    <row r="23" spans="1:13" ht="15.75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  <row r="24" spans="1:13" ht="15.7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  <row r="25" spans="1:13" ht="15.7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</row>
    <row r="26" spans="1:13" ht="15.75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</row>
    <row r="27" spans="1:13" ht="15.7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</row>
    <row r="28" spans="1:13" ht="15.7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  <row r="29" spans="1:13" ht="15.7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</row>
    <row r="30" spans="1:13" ht="15.7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  <row r="31" spans="1:13" ht="15.7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13" ht="15.7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</row>
    <row r="33" spans="1:13" ht="15.7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</row>
    <row r="34" spans="1:13" ht="15.7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</row>
    <row r="35" spans="1:13" ht="15.7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</row>
    <row r="36" spans="1:13" ht="15.75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</row>
    <row r="37" spans="1:13" ht="15.7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</row>
    <row r="38" spans="1:13" ht="15.7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</row>
    <row r="39" spans="1:13" ht="15.75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</row>
    <row r="40" spans="1:13" ht="15.75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</row>
    <row r="41" spans="1:13" ht="15.75" customHeight="1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</row>
    <row r="42" spans="1:13" ht="15.7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</row>
    <row r="43" spans="1:13" ht="15.7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</row>
    <row r="44" spans="1:13" ht="15.75" customHeight="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</row>
    <row r="45" spans="1:13" ht="15.7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</row>
    <row r="46" spans="1:13" ht="15.75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</row>
    <row r="47" spans="1:13" ht="15.75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</row>
    <row r="48" spans="1:13" ht="15.7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</row>
    <row r="49" spans="1:13" ht="15.7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</row>
    <row r="50" spans="1:13" ht="15.75" customHeight="1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</row>
    <row r="51" spans="1:13" ht="15.75" customHeight="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</row>
    <row r="52" spans="1:13" ht="15.75" customHeight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</row>
    <row r="53" spans="1:13" ht="15.75" customHeight="1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</row>
    <row r="54" spans="1:13" ht="15.75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</row>
    <row r="55" spans="1:13" ht="15.7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</row>
    <row r="56" spans="1:13" ht="15.75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</row>
    <row r="57" spans="1:13" ht="15.7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</row>
  </sheetData>
  <mergeCells count="1">
    <mergeCell ref="A1:M57"/>
  </mergeCells>
  <pageMargins left="0.51180555555555596" right="0.51180555555555596" top="0.78749999999999998" bottom="0.78749999999999998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workbookViewId="0">
      <selection activeCell="B12" sqref="B12"/>
    </sheetView>
  </sheetViews>
  <sheetFormatPr defaultColWidth="14.42578125" defaultRowHeight="15" customHeight="1"/>
  <cols>
    <col min="1" max="1" width="46" customWidth="1"/>
    <col min="2" max="2" width="41.28515625" customWidth="1"/>
    <col min="3" max="3" width="30" customWidth="1"/>
    <col min="4" max="4" width="34" customWidth="1"/>
    <col min="5" max="5" width="20.7109375" customWidth="1"/>
    <col min="6" max="25" width="8.7109375" customWidth="1"/>
  </cols>
  <sheetData>
    <row r="1" spans="1:25" ht="48" customHeight="1">
      <c r="A1" s="153" t="s">
        <v>0</v>
      </c>
      <c r="B1" s="154"/>
      <c r="C1" s="154"/>
      <c r="D1" s="154"/>
      <c r="E1" s="155"/>
      <c r="F1" s="1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41.25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1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0.25" customHeight="1">
      <c r="A3" s="7" t="s">
        <v>6</v>
      </c>
      <c r="B3" s="8" t="str">
        <f>IFERROR((VLOOKUP(A3,AUX!B3:F96,4,0)),"")</f>
        <v>CTG</v>
      </c>
      <c r="C3" s="8" t="str">
        <f>IFERROR((VLOOKUP(A3,AUX!B3:F96,5,0)),"")</f>
        <v>Joaquim Amazonas</v>
      </c>
      <c r="D3" s="9" t="str">
        <f>IFERROR((VLOOKUP(A3,AUX!B3:F96,3,0)),"")</f>
        <v>Mestrado e Doutorado Acadêmico</v>
      </c>
      <c r="E3" s="10">
        <f>IFERROR((VLOOKUP(A3,AUX!B3:F96,2,0)),"")</f>
        <v>5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>
      <c r="A4" s="14"/>
      <c r="B4" s="15"/>
      <c r="C4" s="14"/>
      <c r="D4" s="14"/>
      <c r="E4" s="16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>
      <c r="A5" s="12"/>
      <c r="B5" s="1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>
      <c r="A6" s="12"/>
      <c r="B6" s="1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>
      <c r="A7" s="12"/>
      <c r="B7" s="17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>
      <c r="A9" s="12"/>
      <c r="B9" s="1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>
      <c r="A10" s="12"/>
      <c r="B10" s="1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>
      <c r="A11" s="12"/>
      <c r="B11" s="1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>
      <c r="A12" s="12"/>
      <c r="B12" s="1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>
      <c r="A13" s="12"/>
      <c r="B13" s="1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>
      <c r="A14" s="12"/>
      <c r="B14" s="1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>
      <c r="A15" s="12"/>
      <c r="B15" s="17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>
      <c r="A16" s="12"/>
      <c r="B16" s="1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>
      <c r="A17" s="12"/>
      <c r="B17" s="1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>
      <c r="A18" s="12"/>
      <c r="B18" s="17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>
      <c r="A19" s="12"/>
      <c r="B19" s="1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>
      <c r="A20" s="12"/>
      <c r="B20" s="1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5.75" customHeight="1">
      <c r="A21" s="12"/>
      <c r="B21" s="1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5.75" customHeight="1">
      <c r="A22" s="12"/>
      <c r="B22" s="17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 customHeight="1">
      <c r="A23" s="12"/>
      <c r="B23" s="1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5.75" customHeight="1">
      <c r="A24" s="12"/>
      <c r="B24" s="1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5.75" customHeight="1">
      <c r="A25" s="12"/>
      <c r="B25" s="1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5.75" customHeight="1">
      <c r="A26" s="12"/>
      <c r="B26" s="17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5.75" customHeight="1">
      <c r="A27" s="12"/>
      <c r="B27" s="1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5.75" customHeight="1">
      <c r="A28" s="12"/>
      <c r="B28" s="1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5.75" customHeight="1">
      <c r="A29" s="12"/>
      <c r="B29" s="1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5.75" customHeight="1">
      <c r="A30" s="12"/>
      <c r="B30" s="1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5.75" customHeight="1">
      <c r="A31" s="12"/>
      <c r="B31" s="1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5.75" customHeight="1">
      <c r="A32" s="12"/>
      <c r="B32" s="1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5.75" customHeight="1">
      <c r="A33" s="12"/>
      <c r="B33" s="17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5.75" customHeight="1">
      <c r="A34" s="12"/>
      <c r="B34" s="1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5.75" customHeight="1">
      <c r="A35" s="12"/>
      <c r="B35" s="17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5.75" customHeight="1">
      <c r="A36" s="12"/>
      <c r="B36" s="1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15.75" customHeight="1">
      <c r="A37" s="12"/>
      <c r="B37" s="1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5.75" customHeight="1">
      <c r="A38" s="12"/>
      <c r="B38" s="1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5.75" customHeight="1">
      <c r="A39" s="12"/>
      <c r="B39" s="17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15.75" customHeight="1">
      <c r="A40" s="12"/>
      <c r="B40" s="1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5.75" customHeight="1">
      <c r="A41" s="12"/>
      <c r="B41" s="1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15.75" customHeight="1">
      <c r="A42" s="12"/>
      <c r="B42" s="1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ht="15.75" customHeight="1">
      <c r="A43" s="12"/>
      <c r="B43" s="1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5.75" customHeight="1">
      <c r="A44" s="12"/>
      <c r="B44" s="17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5.75" customHeight="1">
      <c r="A45" s="12"/>
      <c r="B45" s="17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5.75" customHeight="1">
      <c r="A46" s="12"/>
      <c r="B46" s="17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.75" customHeight="1">
      <c r="A47" s="12"/>
      <c r="B47" s="17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5.75" customHeight="1">
      <c r="A48" s="12"/>
      <c r="B48" s="17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5.75" customHeight="1">
      <c r="A49" s="12"/>
      <c r="B49" s="17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5.75" customHeight="1">
      <c r="A50" s="12"/>
      <c r="B50" s="17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5.75" customHeight="1">
      <c r="A51" s="12"/>
      <c r="B51" s="17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15.75" customHeight="1">
      <c r="A52" s="12"/>
      <c r="B52" s="17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5.75" customHeight="1">
      <c r="A53" s="12"/>
      <c r="B53" s="17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15.75" customHeight="1">
      <c r="A54" s="12"/>
      <c r="B54" s="17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15.75" customHeight="1">
      <c r="A55" s="12"/>
      <c r="B55" s="1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15.75" customHeight="1">
      <c r="A56" s="12"/>
      <c r="B56" s="17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15.75" customHeight="1">
      <c r="A57" s="12"/>
      <c r="B57" s="17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5.75" customHeight="1">
      <c r="A58" s="12"/>
      <c r="B58" s="17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ht="15.75" customHeight="1">
      <c r="A59" s="12"/>
      <c r="B59" s="1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ht="15.75" customHeight="1">
      <c r="A60" s="12"/>
      <c r="B60" s="17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ht="15.75" customHeight="1">
      <c r="A61" s="12"/>
      <c r="B61" s="17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ht="15.75" customHeight="1">
      <c r="A62" s="13"/>
      <c r="B62" s="18"/>
      <c r="C62" s="13"/>
      <c r="D62" s="13"/>
      <c r="E62" s="13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ht="15.75" customHeight="1">
      <c r="A63" s="19"/>
      <c r="B63" s="18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ht="15.75" customHeight="1">
      <c r="A64" s="12"/>
      <c r="B64" s="18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ht="15.75" customHeight="1">
      <c r="A65" s="12"/>
      <c r="B65" s="18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ht="15.75" customHeight="1">
      <c r="A66" s="12"/>
      <c r="B66" s="18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ht="15.75" customHeight="1">
      <c r="A67" s="12"/>
      <c r="B67" s="18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ht="15.75" customHeight="1">
      <c r="A68" s="12"/>
      <c r="B68" s="18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15.75" customHeight="1">
      <c r="A69" s="12"/>
      <c r="B69" s="18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15.75" customHeight="1">
      <c r="A70" s="12"/>
      <c r="B70" s="18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15.75" customHeight="1">
      <c r="A71" s="12"/>
      <c r="B71" s="18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15.75" customHeight="1">
      <c r="A72" s="12"/>
      <c r="B72" s="18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15.75" customHeight="1">
      <c r="A73" s="12"/>
      <c r="B73" s="18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15.75" customHeight="1">
      <c r="A74" s="12"/>
      <c r="B74" s="18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ht="15.75" customHeight="1">
      <c r="A75" s="12"/>
      <c r="B75" s="18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5.75" customHeight="1">
      <c r="A76" s="12"/>
      <c r="B76" s="18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15.75" customHeight="1">
      <c r="A77" s="12"/>
      <c r="B77" s="18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15.75" customHeight="1">
      <c r="A78" s="12"/>
      <c r="B78" s="18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15.75" customHeight="1">
      <c r="A79" s="12"/>
      <c r="B79" s="18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15.75" customHeight="1">
      <c r="A80" s="12"/>
      <c r="B80" s="18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15.75" customHeight="1">
      <c r="A81" s="12"/>
      <c r="B81" s="18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15.75" customHeight="1">
      <c r="A82" s="12"/>
      <c r="B82" s="18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15.75" customHeight="1">
      <c r="A83" s="12"/>
      <c r="B83" s="18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15.75" customHeight="1">
      <c r="A84" s="12"/>
      <c r="B84" s="18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ht="15.75" customHeight="1">
      <c r="A85" s="12"/>
      <c r="B85" s="18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ht="15.75" customHeight="1">
      <c r="A86" s="12"/>
      <c r="B86" s="18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ht="15.75" customHeight="1">
      <c r="A87" s="12"/>
      <c r="B87" s="18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ht="15.75" customHeight="1">
      <c r="A88" s="12"/>
      <c r="B88" s="18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ht="15.75" customHeight="1">
      <c r="A89" s="12"/>
      <c r="B89" s="18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ht="15.75" customHeight="1">
      <c r="A90" s="12"/>
      <c r="B90" s="18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ht="15.75" customHeight="1">
      <c r="A91" s="12"/>
      <c r="B91" s="18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ht="15.75" customHeight="1">
      <c r="A92" s="12"/>
      <c r="B92" s="18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ht="15.75" customHeight="1">
      <c r="A93" s="12"/>
      <c r="B93" s="18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ht="15.75" customHeight="1">
      <c r="A94" s="12"/>
      <c r="B94" s="18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ht="15.75" customHeight="1">
      <c r="A95" s="12"/>
      <c r="B95" s="18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ht="15.75" customHeight="1">
      <c r="A96" s="12"/>
      <c r="B96" s="18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ht="15.75" customHeight="1">
      <c r="A97" s="12"/>
      <c r="B97" s="18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ht="15.75" customHeight="1">
      <c r="A98" s="12"/>
      <c r="B98" s="18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ht="15.75" customHeight="1">
      <c r="A99" s="12"/>
      <c r="B99" s="18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ht="15.75" customHeight="1">
      <c r="A100" s="12"/>
      <c r="B100" s="18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ht="15.75" customHeight="1">
      <c r="A101" s="12"/>
      <c r="B101" s="18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ht="15.75" customHeight="1">
      <c r="A102" s="12"/>
      <c r="B102" s="18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ht="15.75" customHeight="1">
      <c r="A103" s="12"/>
      <c r="B103" s="18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ht="15.75" customHeight="1">
      <c r="A104" s="12"/>
      <c r="B104" s="18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ht="15.75" customHeight="1">
      <c r="A105" s="12"/>
      <c r="B105" s="18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ht="15.75" customHeight="1">
      <c r="A106" s="12"/>
      <c r="B106" s="18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ht="15.75" customHeight="1">
      <c r="A107" s="12"/>
      <c r="B107" s="18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ht="15.75" customHeight="1">
      <c r="A108" s="12"/>
      <c r="B108" s="18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ht="15.75" customHeight="1">
      <c r="A109" s="12"/>
      <c r="B109" s="18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ht="15.75" customHeight="1">
      <c r="A110" s="12"/>
      <c r="B110" s="18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ht="15.75" customHeight="1">
      <c r="A111" s="12"/>
      <c r="B111" s="1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ht="15.75" customHeight="1">
      <c r="A112" s="12"/>
      <c r="B112" s="1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ht="15.75" customHeight="1">
      <c r="A113" s="12"/>
      <c r="B113" s="18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ht="15.75" customHeight="1">
      <c r="A114" s="12"/>
      <c r="B114" s="18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ht="15.75" customHeight="1">
      <c r="A115" s="12"/>
      <c r="B115" s="18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15.75" customHeight="1">
      <c r="A116" s="12"/>
      <c r="B116" s="18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ht="15.75" customHeight="1">
      <c r="A117" s="12"/>
      <c r="B117" s="18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ht="15.75" customHeight="1">
      <c r="A118" s="20"/>
      <c r="B118" s="18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ht="15.75" customHeight="1">
      <c r="A119" s="12"/>
      <c r="B119" s="18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ht="15.75" customHeight="1">
      <c r="A120" s="12"/>
      <c r="B120" s="18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ht="15.75" customHeight="1">
      <c r="A121" s="12"/>
      <c r="B121" s="18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ht="15.75" customHeight="1">
      <c r="A122" s="12"/>
      <c r="B122" s="18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ht="15.75" customHeight="1">
      <c r="A123" s="12"/>
      <c r="B123" s="18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ht="15.75" customHeight="1">
      <c r="A124" s="12"/>
      <c r="B124" s="18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ht="15.75" customHeight="1">
      <c r="A125" s="12"/>
      <c r="B125" s="18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ht="15.75" customHeight="1">
      <c r="A126" s="12"/>
      <c r="B126" s="18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ht="15.75" customHeight="1">
      <c r="A127" s="12"/>
      <c r="B127" s="18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ht="15.75" customHeight="1">
      <c r="A128" s="12"/>
      <c r="B128" s="18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ht="15.75" customHeight="1">
      <c r="A129" s="12"/>
      <c r="B129" s="18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ht="15.75" customHeight="1">
      <c r="A130" s="12"/>
      <c r="B130" s="18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ht="15.75" customHeight="1">
      <c r="A131" s="12"/>
      <c r="B131" s="18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ht="15.75" customHeight="1">
      <c r="A132" s="12"/>
      <c r="B132" s="18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 ht="15.75" customHeight="1">
      <c r="A133" s="12"/>
      <c r="B133" s="18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ht="15.75" customHeight="1">
      <c r="A134" s="12"/>
      <c r="B134" s="18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ht="15.75" customHeight="1">
      <c r="A135" s="12"/>
      <c r="B135" s="18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ht="15.75" customHeight="1">
      <c r="A136" s="12"/>
      <c r="B136" s="18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ht="15.75" customHeight="1">
      <c r="A137" s="12"/>
      <c r="B137" s="18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ht="15.75" customHeight="1">
      <c r="A138" s="12"/>
      <c r="B138" s="18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ht="15.75" customHeight="1">
      <c r="A139" s="12"/>
      <c r="B139" s="18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ht="15.75" customHeight="1">
      <c r="A140" s="12"/>
      <c r="B140" s="18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ht="15.75" customHeight="1">
      <c r="A141" s="12"/>
      <c r="B141" s="18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ht="15.75" customHeight="1">
      <c r="A142" s="12"/>
      <c r="B142" s="18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ht="15.75" customHeight="1">
      <c r="A143" s="12"/>
      <c r="B143" s="18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ht="15.75" customHeight="1">
      <c r="A144" s="12"/>
      <c r="B144" s="18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ht="15.75" customHeight="1">
      <c r="A145" s="12"/>
      <c r="B145" s="18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ht="15.75" customHeight="1">
      <c r="A146" s="12"/>
      <c r="B146" s="18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ht="15.75" customHeight="1">
      <c r="A147" s="12"/>
      <c r="B147" s="18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ht="15.75" customHeight="1">
      <c r="A148" s="12"/>
      <c r="B148" s="18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ht="15.75" customHeight="1">
      <c r="A149" s="12"/>
      <c r="B149" s="18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ht="15.75" customHeight="1">
      <c r="A150" s="12"/>
      <c r="B150" s="18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ht="15.75" customHeight="1">
      <c r="A151" s="12"/>
      <c r="B151" s="18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ht="15.75" customHeight="1">
      <c r="A152" s="12"/>
      <c r="B152" s="18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ht="15.75" customHeight="1">
      <c r="A153" s="12"/>
      <c r="B153" s="18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ht="15.75" customHeight="1">
      <c r="A154" s="12"/>
      <c r="B154" s="18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ht="15.75" customHeight="1">
      <c r="A155" s="12"/>
      <c r="B155" s="18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ht="15.75" customHeight="1">
      <c r="A156" s="13"/>
      <c r="B156" s="18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ht="15.75" customHeight="1">
      <c r="A157" s="13"/>
      <c r="B157" s="18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ht="15.75" customHeight="1">
      <c r="A158" s="13"/>
      <c r="B158" s="18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ht="15.75" customHeight="1">
      <c r="A159" s="13"/>
      <c r="B159" s="18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ht="15.75" customHeight="1">
      <c r="A160" s="13"/>
      <c r="B160" s="18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ht="15.75" customHeight="1">
      <c r="A161" s="13"/>
      <c r="B161" s="18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ht="15.75" customHeight="1">
      <c r="A162" s="13"/>
      <c r="B162" s="18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ht="15.75" customHeight="1">
      <c r="A163" s="13"/>
      <c r="B163" s="18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ht="15.75" customHeight="1">
      <c r="A164" s="13"/>
      <c r="B164" s="18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ht="15.75" customHeight="1">
      <c r="A165" s="13"/>
      <c r="B165" s="18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ht="15.75" customHeight="1">
      <c r="A166" s="13"/>
      <c r="B166" s="18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ht="15.75" customHeight="1">
      <c r="A167" s="13"/>
      <c r="B167" s="18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ht="15.75" customHeight="1">
      <c r="A168" s="13"/>
      <c r="B168" s="18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ht="15.75" customHeight="1">
      <c r="A169" s="13"/>
      <c r="B169" s="18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ht="15.75" customHeight="1">
      <c r="A170" s="13"/>
      <c r="B170" s="18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ht="15.75" customHeight="1">
      <c r="A171" s="13"/>
      <c r="B171" s="18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ht="15.75" customHeight="1">
      <c r="A172" s="13"/>
      <c r="B172" s="18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ht="15.75" customHeight="1">
      <c r="A173" s="13"/>
      <c r="B173" s="18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ht="15.75" customHeight="1">
      <c r="A174" s="13"/>
      <c r="B174" s="18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ht="15.75" customHeight="1">
      <c r="A175" s="13"/>
      <c r="B175" s="18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ht="15.75" customHeight="1">
      <c r="A176" s="13"/>
      <c r="B176" s="18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ht="15.75" customHeight="1">
      <c r="A177" s="13"/>
      <c r="B177" s="18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ht="15.75" customHeight="1">
      <c r="A178" s="13"/>
      <c r="B178" s="18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ht="15.75" customHeight="1">
      <c r="A179" s="13"/>
      <c r="B179" s="18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ht="15.75" customHeight="1">
      <c r="A180" s="13"/>
      <c r="B180" s="18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ht="15.75" customHeight="1">
      <c r="A181" s="13"/>
      <c r="B181" s="18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ht="15.75" customHeight="1">
      <c r="A182" s="13"/>
      <c r="B182" s="18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ht="15.75" customHeight="1">
      <c r="A183" s="13"/>
      <c r="B183" s="18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ht="15.75" customHeight="1">
      <c r="A184" s="13"/>
      <c r="B184" s="18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ht="15.75" customHeight="1">
      <c r="A185" s="13"/>
      <c r="B185" s="18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ht="15.75" customHeight="1">
      <c r="A186" s="13"/>
      <c r="B186" s="18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ht="15.75" customHeight="1">
      <c r="A187" s="13"/>
      <c r="B187" s="18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ht="15.75" customHeight="1">
      <c r="A188" s="13"/>
      <c r="B188" s="18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ht="15.75" customHeight="1">
      <c r="A189" s="13"/>
      <c r="B189" s="18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ht="15.75" customHeight="1">
      <c r="A190" s="13"/>
      <c r="B190" s="18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ht="15.75" customHeight="1">
      <c r="A191" s="13"/>
      <c r="B191" s="18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ht="15.75" customHeight="1">
      <c r="A192" s="13"/>
      <c r="B192" s="18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ht="15.75" customHeight="1">
      <c r="A193" s="13"/>
      <c r="B193" s="18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ht="15.75" customHeight="1">
      <c r="A194" s="13"/>
      <c r="B194" s="18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15.75" customHeight="1">
      <c r="A195" s="13"/>
      <c r="B195" s="18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15.75" customHeight="1">
      <c r="A196" s="13"/>
      <c r="B196" s="18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ht="15.75" customHeight="1">
      <c r="A197" s="13"/>
      <c r="B197" s="18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ht="15.75" customHeight="1">
      <c r="A198" s="13"/>
      <c r="B198" s="18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ht="15.75" customHeight="1">
      <c r="A199" s="13"/>
      <c r="B199" s="18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ht="15.75" customHeight="1">
      <c r="A200" s="13"/>
      <c r="B200" s="18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ht="15.75" customHeight="1">
      <c r="A201" s="13"/>
      <c r="B201" s="18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ht="15.75" customHeight="1">
      <c r="A202" s="13"/>
      <c r="B202" s="18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ht="15.75" customHeight="1">
      <c r="A203" s="13"/>
      <c r="B203" s="18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ht="15.75" customHeight="1">
      <c r="A204" s="13"/>
      <c r="B204" s="18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ht="15.75" customHeight="1">
      <c r="A205" s="13"/>
      <c r="B205" s="18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ht="15.75" customHeight="1">
      <c r="A206" s="13"/>
      <c r="B206" s="18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ht="15.75" customHeight="1">
      <c r="A207" s="13"/>
      <c r="B207" s="18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ht="15.75" customHeight="1">
      <c r="A208" s="13"/>
      <c r="B208" s="18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ht="15.75" customHeight="1">
      <c r="A209" s="13"/>
      <c r="B209" s="18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ht="15.75" customHeight="1">
      <c r="A210" s="13"/>
      <c r="B210" s="18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ht="15.75" customHeight="1">
      <c r="A211" s="13"/>
      <c r="B211" s="18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ht="15.75" customHeight="1">
      <c r="A212" s="13"/>
      <c r="B212" s="18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ht="15.75" customHeight="1">
      <c r="A213" s="13"/>
      <c r="B213" s="18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ht="15.75" customHeight="1">
      <c r="A214" s="13"/>
      <c r="B214" s="18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ht="15.75" customHeight="1">
      <c r="A215" s="13"/>
      <c r="B215" s="18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 ht="15.75" customHeight="1">
      <c r="A216" s="13"/>
      <c r="B216" s="18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 ht="15.75" customHeight="1">
      <c r="A217" s="13"/>
      <c r="B217" s="18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ht="15.75" customHeight="1">
      <c r="A218" s="13"/>
      <c r="B218" s="18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 ht="15.75" customHeight="1">
      <c r="A219" s="13"/>
      <c r="B219" s="18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1:25" ht="15.75" customHeight="1">
      <c r="A220" s="13"/>
      <c r="B220" s="18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1:25" ht="15.75" customHeight="1"/>
    <row r="222" spans="1:25" ht="15.75" customHeight="1"/>
    <row r="223" spans="1:25" ht="15.75" customHeight="1"/>
    <row r="224" spans="1:2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ageMargins left="0.51180555555555596" right="0.51180555555555596" top="0.78749999999999998" bottom="0.78749999999999998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AUX!$B$2:$B$96</xm:f>
          </x14:formula1>
          <xm:sqref>A3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F16" sqref="F16"/>
    </sheetView>
  </sheetViews>
  <sheetFormatPr defaultColWidth="14.42578125" defaultRowHeight="15" customHeight="1"/>
  <cols>
    <col min="1" max="1" width="6.42578125" customWidth="1"/>
    <col min="2" max="2" width="34" customWidth="1"/>
    <col min="3" max="3" width="27.28515625" customWidth="1"/>
    <col min="4" max="4" width="43.5703125" customWidth="1"/>
    <col min="5" max="5" width="134" customWidth="1"/>
    <col min="6" max="6" width="87.42578125" customWidth="1"/>
    <col min="7" max="26" width="8.7109375" customWidth="1"/>
  </cols>
  <sheetData>
    <row r="1" spans="1:26" ht="37.5" customHeight="1">
      <c r="A1" s="156" t="s">
        <v>7</v>
      </c>
      <c r="B1" s="157"/>
      <c r="C1" s="157"/>
      <c r="D1" s="157"/>
      <c r="E1" s="157"/>
      <c r="F1" s="158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75">
      <c r="A2" s="21" t="s">
        <v>8</v>
      </c>
      <c r="B2" s="21" t="s">
        <v>9</v>
      </c>
      <c r="C2" s="21" t="s">
        <v>10</v>
      </c>
      <c r="D2" s="21" t="s">
        <v>11</v>
      </c>
      <c r="E2" s="21" t="s">
        <v>12</v>
      </c>
      <c r="F2" s="21" t="s">
        <v>13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idden="1">
      <c r="A3" s="23">
        <v>0</v>
      </c>
      <c r="B3" s="24" t="s">
        <v>14</v>
      </c>
      <c r="C3" s="159"/>
      <c r="D3" s="154"/>
      <c r="E3" s="155"/>
      <c r="F3" s="2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>
      <c r="A4" s="23">
        <v>1</v>
      </c>
      <c r="B4" s="24" t="s">
        <v>348</v>
      </c>
      <c r="C4" s="23" t="s">
        <v>15</v>
      </c>
      <c r="D4" s="26" t="s">
        <v>346</v>
      </c>
      <c r="E4" s="24" t="s">
        <v>16</v>
      </c>
      <c r="F4" s="2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>
      <c r="A5" s="23">
        <v>2</v>
      </c>
      <c r="B5" s="24" t="s">
        <v>349</v>
      </c>
      <c r="C5" s="23" t="s">
        <v>15</v>
      </c>
      <c r="D5" s="26" t="s">
        <v>17</v>
      </c>
      <c r="E5" s="24" t="s">
        <v>18</v>
      </c>
      <c r="F5" s="2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>
      <c r="A6" s="23">
        <v>3</v>
      </c>
      <c r="B6" s="24" t="s">
        <v>350</v>
      </c>
      <c r="C6" s="23" t="s">
        <v>19</v>
      </c>
      <c r="D6" s="26" t="s">
        <v>20</v>
      </c>
      <c r="E6" s="24" t="s">
        <v>21</v>
      </c>
      <c r="F6" s="2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>
      <c r="A7" s="23">
        <v>4</v>
      </c>
      <c r="B7" s="24" t="s">
        <v>345</v>
      </c>
      <c r="C7" s="23" t="s">
        <v>15</v>
      </c>
      <c r="D7" s="26" t="s">
        <v>351</v>
      </c>
      <c r="E7" s="24" t="s">
        <v>353</v>
      </c>
      <c r="F7" s="2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>
      <c r="A8" s="23">
        <v>5</v>
      </c>
      <c r="B8" s="24" t="s">
        <v>352</v>
      </c>
      <c r="C8" s="23" t="s">
        <v>15</v>
      </c>
      <c r="D8" s="26" t="s">
        <v>351</v>
      </c>
      <c r="E8" s="24" t="s">
        <v>353</v>
      </c>
      <c r="F8" s="2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>
      <c r="A9" s="23">
        <v>6</v>
      </c>
      <c r="B9" s="24" t="s">
        <v>347</v>
      </c>
      <c r="C9" s="23" t="s">
        <v>15</v>
      </c>
      <c r="D9" s="26" t="s">
        <v>351</v>
      </c>
      <c r="E9" s="24" t="s">
        <v>353</v>
      </c>
      <c r="F9" s="24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>
      <c r="A10" s="23">
        <v>7</v>
      </c>
      <c r="B10" s="24"/>
      <c r="C10" s="23"/>
      <c r="D10" s="26"/>
      <c r="E10" s="24"/>
      <c r="F10" s="24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>
      <c r="A11" s="23">
        <v>8</v>
      </c>
      <c r="B11" s="24"/>
      <c r="C11" s="23"/>
      <c r="D11" s="26"/>
      <c r="E11" s="24"/>
      <c r="F11" s="24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>
      <c r="A12" s="23">
        <v>9</v>
      </c>
      <c r="B12" s="24"/>
      <c r="C12" s="23"/>
      <c r="D12" s="23"/>
      <c r="E12" s="24"/>
      <c r="F12" s="2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>
      <c r="A13" s="23">
        <v>10</v>
      </c>
      <c r="B13" s="27"/>
      <c r="C13" s="27"/>
      <c r="D13" s="27"/>
      <c r="E13" s="27"/>
      <c r="F13" s="24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>
      <c r="A14" s="28"/>
      <c r="B14" s="28"/>
      <c r="C14" s="28"/>
      <c r="D14" s="28"/>
      <c r="E14" s="28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>
      <c r="A15" s="13"/>
      <c r="B15" s="13"/>
      <c r="C15" s="13"/>
      <c r="D15" s="13"/>
      <c r="E15" s="13"/>
      <c r="F15" s="29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1"/>
    <mergeCell ref="C3:E3"/>
  </mergeCells>
  <pageMargins left="0.51180555555555596" right="0.51180555555555596" top="0.78749999999999998" bottom="0.78749999999999998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00"/>
  <sheetViews>
    <sheetView topLeftCell="A12" workbookViewId="0">
      <selection activeCell="C3" sqref="C3"/>
    </sheetView>
  </sheetViews>
  <sheetFormatPr defaultColWidth="14.42578125" defaultRowHeight="15" customHeight="1" outlineLevelRow="1"/>
  <cols>
    <col min="1" max="1" width="6.5703125" customWidth="1"/>
    <col min="2" max="2" width="27.140625" customWidth="1"/>
    <col min="3" max="3" width="128" customWidth="1"/>
    <col min="4" max="4" width="4.42578125" customWidth="1"/>
    <col min="5" max="20" width="8.7109375" customWidth="1"/>
    <col min="21" max="21" width="6.7109375" customWidth="1"/>
    <col min="22" max="22" width="1.7109375" customWidth="1"/>
    <col min="23" max="23" width="8.7109375" customWidth="1"/>
  </cols>
  <sheetData>
    <row r="1" spans="1:23" ht="44.25" customHeight="1">
      <c r="A1" s="160" t="s">
        <v>22</v>
      </c>
      <c r="B1" s="154"/>
      <c r="C1" s="155"/>
      <c r="D1" s="25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5.75">
      <c r="A2" s="21" t="s">
        <v>8</v>
      </c>
      <c r="B2" s="21" t="s">
        <v>23</v>
      </c>
      <c r="C2" s="21" t="s">
        <v>24</v>
      </c>
      <c r="D2" s="25"/>
      <c r="E2" s="161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30"/>
    </row>
    <row r="3" spans="1:23" ht="31.5">
      <c r="A3" s="31">
        <v>1</v>
      </c>
      <c r="B3" s="32" t="s">
        <v>25</v>
      </c>
      <c r="C3" s="33"/>
      <c r="D3" s="25"/>
      <c r="E3" s="163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34"/>
    </row>
    <row r="4" spans="1:23">
      <c r="A4" s="35" t="s">
        <v>26</v>
      </c>
      <c r="B4" s="36" t="s">
        <v>27</v>
      </c>
      <c r="C4" s="37"/>
      <c r="D4" s="25"/>
      <c r="E4" s="163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34"/>
    </row>
    <row r="5" spans="1:23" outlineLevel="1">
      <c r="A5" s="38"/>
      <c r="B5" s="39" t="s">
        <v>28</v>
      </c>
      <c r="C5" s="40" t="s">
        <v>303</v>
      </c>
      <c r="D5" s="25"/>
      <c r="E5" s="163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34"/>
    </row>
    <row r="6" spans="1:23" outlineLevel="1">
      <c r="A6" s="38"/>
      <c r="B6" s="39" t="s">
        <v>29</v>
      </c>
      <c r="C6" s="40" t="s">
        <v>304</v>
      </c>
      <c r="D6" s="25"/>
      <c r="E6" s="163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34"/>
    </row>
    <row r="7" spans="1:23" outlineLevel="1">
      <c r="A7" s="38"/>
      <c r="B7" s="39" t="s">
        <v>30</v>
      </c>
      <c r="C7" s="40" t="s">
        <v>305</v>
      </c>
      <c r="D7" s="25"/>
      <c r="E7" s="163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34"/>
    </row>
    <row r="8" spans="1:23" outlineLevel="1">
      <c r="A8" s="38"/>
      <c r="B8" s="39" t="s">
        <v>31</v>
      </c>
      <c r="C8" s="40" t="s">
        <v>306</v>
      </c>
      <c r="D8" s="25"/>
      <c r="E8" s="163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34"/>
    </row>
    <row r="9" spans="1:23" outlineLevel="1">
      <c r="A9" s="38"/>
      <c r="B9" s="39" t="s">
        <v>32</v>
      </c>
      <c r="C9" s="40" t="s">
        <v>307</v>
      </c>
      <c r="D9" s="25"/>
      <c r="E9" s="163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34"/>
    </row>
    <row r="10" spans="1:23" outlineLevel="1">
      <c r="A10" s="38"/>
      <c r="B10" s="39" t="s">
        <v>33</v>
      </c>
      <c r="C10" s="40" t="s">
        <v>308</v>
      </c>
      <c r="D10" s="25"/>
      <c r="E10" s="163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34"/>
    </row>
    <row r="11" spans="1:23" outlineLevel="1">
      <c r="A11" s="38"/>
      <c r="B11" s="39" t="s">
        <v>34</v>
      </c>
      <c r="C11" t="s">
        <v>315</v>
      </c>
      <c r="D11" s="25"/>
      <c r="E11" s="163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34"/>
    </row>
    <row r="12" spans="1:23" outlineLevel="1">
      <c r="A12" s="38"/>
      <c r="B12" s="39" t="s">
        <v>35</v>
      </c>
      <c r="D12" s="25"/>
      <c r="E12" s="163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34"/>
    </row>
    <row r="13" spans="1:23" outlineLevel="1">
      <c r="A13" s="38"/>
      <c r="B13" s="39" t="s">
        <v>36</v>
      </c>
      <c r="C13" s="40"/>
      <c r="D13" s="25"/>
      <c r="E13" s="163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34"/>
    </row>
    <row r="14" spans="1:23" outlineLevel="1">
      <c r="A14" s="38"/>
      <c r="B14" s="39" t="s">
        <v>37</v>
      </c>
      <c r="C14" s="40"/>
      <c r="D14" s="25"/>
      <c r="E14" s="163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34"/>
    </row>
    <row r="15" spans="1:23">
      <c r="A15" s="35" t="s">
        <v>38</v>
      </c>
      <c r="B15" s="36" t="s">
        <v>39</v>
      </c>
      <c r="C15" s="37"/>
      <c r="D15" s="25"/>
      <c r="E15" s="163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34"/>
    </row>
    <row r="16" spans="1:23" outlineLevel="1">
      <c r="A16" s="38"/>
      <c r="B16" s="39" t="s">
        <v>40</v>
      </c>
      <c r="C16" s="40" t="s">
        <v>318</v>
      </c>
      <c r="D16" s="25"/>
      <c r="E16" s="163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34"/>
    </row>
    <row r="17" spans="1:23" outlineLevel="1">
      <c r="A17" s="38"/>
      <c r="B17" s="39" t="s">
        <v>41</v>
      </c>
      <c r="C17" s="40" t="s">
        <v>309</v>
      </c>
      <c r="D17" s="25"/>
      <c r="E17" s="163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34"/>
    </row>
    <row r="18" spans="1:23" outlineLevel="1">
      <c r="A18" s="38"/>
      <c r="B18" s="39" t="s">
        <v>42</v>
      </c>
      <c r="C18" s="40" t="s">
        <v>310</v>
      </c>
      <c r="D18" s="25"/>
      <c r="E18" s="163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34"/>
    </row>
    <row r="19" spans="1:23" outlineLevel="1">
      <c r="A19" s="38"/>
      <c r="B19" s="39" t="s">
        <v>43</v>
      </c>
      <c r="C19" s="40" t="s">
        <v>311</v>
      </c>
      <c r="D19" s="25"/>
      <c r="E19" s="163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34"/>
    </row>
    <row r="20" spans="1:23" outlineLevel="1">
      <c r="A20" s="38"/>
      <c r="B20" s="39" t="s">
        <v>44</v>
      </c>
      <c r="C20" t="s">
        <v>316</v>
      </c>
      <c r="D20" s="25"/>
      <c r="E20" s="163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34"/>
    </row>
    <row r="21" spans="1:23" ht="15.75" customHeight="1" outlineLevel="1">
      <c r="A21" s="38"/>
      <c r="B21" s="39" t="s">
        <v>45</v>
      </c>
      <c r="C21" s="40"/>
      <c r="D21" s="25"/>
      <c r="E21" s="163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34"/>
    </row>
    <row r="22" spans="1:23" ht="15.75" customHeight="1" outlineLevel="1">
      <c r="A22" s="38"/>
      <c r="B22" s="39" t="s">
        <v>46</v>
      </c>
      <c r="C22" s="40"/>
      <c r="D22" s="25"/>
      <c r="E22" s="163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34"/>
    </row>
    <row r="23" spans="1:23" ht="15.75" customHeight="1" outlineLevel="1">
      <c r="A23" s="38"/>
      <c r="B23" s="39" t="s">
        <v>47</v>
      </c>
      <c r="C23" s="40"/>
      <c r="D23" s="25"/>
      <c r="E23" s="163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34"/>
    </row>
    <row r="24" spans="1:23" ht="15.75" customHeight="1" outlineLevel="1">
      <c r="A24" s="38"/>
      <c r="B24" s="39" t="s">
        <v>48</v>
      </c>
      <c r="C24" s="40"/>
      <c r="D24" s="25"/>
      <c r="E24" s="163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34"/>
    </row>
    <row r="25" spans="1:23" ht="15.75" customHeight="1" outlineLevel="1">
      <c r="A25" s="38"/>
      <c r="B25" s="39" t="s">
        <v>49</v>
      </c>
      <c r="C25" s="40"/>
      <c r="D25" s="25"/>
      <c r="E25" s="163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34"/>
    </row>
    <row r="26" spans="1:23" ht="15.75" customHeight="1">
      <c r="A26" s="31">
        <v>2</v>
      </c>
      <c r="B26" s="32" t="s">
        <v>50</v>
      </c>
      <c r="C26" s="41" t="s">
        <v>51</v>
      </c>
      <c r="D26" s="25"/>
      <c r="E26" s="163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34"/>
    </row>
    <row r="27" spans="1:23" ht="15.75" customHeight="1">
      <c r="A27" s="35" t="s">
        <v>52</v>
      </c>
      <c r="B27" s="36" t="s">
        <v>53</v>
      </c>
      <c r="C27" s="37"/>
      <c r="D27" s="25"/>
      <c r="E27" s="163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34"/>
    </row>
    <row r="28" spans="1:23" ht="15.75" customHeight="1" outlineLevel="1">
      <c r="A28" s="38"/>
      <c r="B28" s="39" t="s">
        <v>54</v>
      </c>
      <c r="C28" s="40" t="s">
        <v>312</v>
      </c>
      <c r="D28" s="25"/>
      <c r="E28" s="163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34"/>
    </row>
    <row r="29" spans="1:23" ht="15.75" customHeight="1" outlineLevel="1">
      <c r="A29" s="38"/>
      <c r="B29" s="39" t="s">
        <v>55</v>
      </c>
      <c r="C29" s="40" t="s">
        <v>313</v>
      </c>
      <c r="D29" s="25"/>
      <c r="E29" s="42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 ht="15.75" customHeight="1" outlineLevel="1">
      <c r="A30" s="38"/>
      <c r="B30" s="39" t="s">
        <v>56</v>
      </c>
      <c r="C30" s="40" t="s">
        <v>314</v>
      </c>
      <c r="D30" s="25"/>
      <c r="E30" s="42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15.75" customHeight="1" outlineLevel="1">
      <c r="A31" s="38"/>
      <c r="B31" s="39" t="s">
        <v>57</v>
      </c>
      <c r="C31" t="s">
        <v>319</v>
      </c>
      <c r="D31" s="25"/>
      <c r="E31" s="42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5.75" customHeight="1" outlineLevel="1">
      <c r="A32" s="38"/>
      <c r="B32" s="39" t="s">
        <v>58</v>
      </c>
      <c r="C32" s="40"/>
      <c r="D32" s="25"/>
      <c r="E32" s="4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15.75" customHeight="1" outlineLevel="1">
      <c r="A33" s="38"/>
      <c r="B33" s="39" t="s">
        <v>59</v>
      </c>
      <c r="C33" s="40"/>
      <c r="D33" s="25"/>
      <c r="E33" s="4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15.75" customHeight="1" outlineLevel="1">
      <c r="A34" s="38"/>
      <c r="B34" s="39" t="s">
        <v>60</v>
      </c>
      <c r="C34" s="40"/>
      <c r="D34" s="25"/>
      <c r="E34" s="4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</row>
    <row r="35" spans="1:23" ht="15.75" customHeight="1" outlineLevel="1">
      <c r="A35" s="38"/>
      <c r="B35" s="39" t="s">
        <v>61</v>
      </c>
      <c r="C35" s="40"/>
      <c r="D35" s="25"/>
      <c r="E35" s="42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 ht="15.75" customHeight="1" outlineLevel="1">
      <c r="A36" s="38"/>
      <c r="B36" s="39" t="s">
        <v>62</v>
      </c>
      <c r="C36" s="40"/>
      <c r="D36" s="25"/>
      <c r="E36" s="4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 ht="15.75" customHeight="1" outlineLevel="1">
      <c r="A37" s="38"/>
      <c r="B37" s="39" t="s">
        <v>63</v>
      </c>
      <c r="C37" s="40"/>
      <c r="D37" s="25"/>
      <c r="E37" s="4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ht="15.75" customHeight="1">
      <c r="A38" s="35" t="s">
        <v>64</v>
      </c>
      <c r="B38" s="36" t="s">
        <v>65</v>
      </c>
      <c r="C38" s="37"/>
      <c r="D38" s="25"/>
      <c r="E38" s="4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15.75" customHeight="1" outlineLevel="1">
      <c r="A39" s="38"/>
      <c r="B39" s="39" t="s">
        <v>66</v>
      </c>
      <c r="C39" s="40" t="s">
        <v>320</v>
      </c>
      <c r="D39" s="25"/>
      <c r="E39" s="42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15.75" customHeight="1" outlineLevel="1">
      <c r="A40" s="38"/>
      <c r="B40" s="39" t="s">
        <v>67</v>
      </c>
      <c r="C40" t="s">
        <v>317</v>
      </c>
      <c r="D40" s="25"/>
      <c r="E40" s="4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15.75" customHeight="1" outlineLevel="1">
      <c r="A41" s="38"/>
      <c r="B41" s="39" t="s">
        <v>68</v>
      </c>
      <c r="C41" t="s">
        <v>321</v>
      </c>
      <c r="D41" s="25"/>
      <c r="E41" s="4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15.75" customHeight="1" outlineLevel="1">
      <c r="A42" s="38"/>
      <c r="B42" s="39" t="s">
        <v>69</v>
      </c>
      <c r="C42" s="40" t="s">
        <v>322</v>
      </c>
      <c r="D42" s="25"/>
      <c r="E42" s="42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15.75" customHeight="1" outlineLevel="1">
      <c r="A43" s="38"/>
      <c r="B43" s="39" t="s">
        <v>70</v>
      </c>
      <c r="C43" s="40"/>
      <c r="D43" s="25"/>
      <c r="E43" s="42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15.75" customHeight="1" outlineLevel="1">
      <c r="A44" s="38"/>
      <c r="B44" s="39" t="s">
        <v>71</v>
      </c>
      <c r="C44" s="40"/>
      <c r="D44" s="25"/>
      <c r="E44" s="4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15.75" customHeight="1" outlineLevel="1">
      <c r="A45" s="38"/>
      <c r="B45" s="39" t="s">
        <v>72</v>
      </c>
      <c r="C45" s="40"/>
      <c r="D45" s="25"/>
      <c r="E45" s="4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15.75" customHeight="1" outlineLevel="1">
      <c r="A46" s="38"/>
      <c r="B46" s="39" t="s">
        <v>73</v>
      </c>
      <c r="C46" s="40"/>
      <c r="D46" s="25"/>
      <c r="E46" s="4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15.75" customHeight="1" outlineLevel="1">
      <c r="A47" s="38"/>
      <c r="B47" s="39" t="s">
        <v>74</v>
      </c>
      <c r="C47" s="40"/>
      <c r="D47" s="25"/>
      <c r="E47" s="42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ht="15.75" customHeight="1" outlineLevel="1">
      <c r="A48" s="38"/>
      <c r="B48" s="39" t="s">
        <v>75</v>
      </c>
      <c r="C48" s="40"/>
      <c r="D48" s="25"/>
      <c r="E48" s="4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 ht="15.75" customHeight="1">
      <c r="A49" s="28"/>
      <c r="B49" s="28"/>
      <c r="C49" s="28"/>
      <c r="D49" s="13"/>
      <c r="E49" s="4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1:23" ht="15.75" customHeight="1">
      <c r="A50" s="13"/>
      <c r="B50" s="13"/>
      <c r="C50" s="13"/>
      <c r="D50" s="13"/>
      <c r="E50" s="4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</row>
    <row r="51" spans="1:23" ht="15.75" customHeight="1">
      <c r="A51" s="13"/>
      <c r="B51" s="13"/>
      <c r="C51" s="13"/>
      <c r="D51" s="13"/>
      <c r="E51" s="42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</row>
    <row r="52" spans="1:23" ht="15.75" customHeight="1">
      <c r="A52" s="13"/>
      <c r="B52" s="13"/>
      <c r="C52" s="13"/>
      <c r="D52" s="13"/>
      <c r="E52" s="43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1:2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ht="15.75" customHeight="1"/>
    <row r="250" spans="1:23" ht="15.75" customHeight="1"/>
    <row r="251" spans="1:23" ht="15.75" customHeight="1"/>
    <row r="252" spans="1:23" ht="15.75" customHeight="1"/>
    <row r="253" spans="1:23" ht="15.75" customHeight="1"/>
    <row r="254" spans="1:23" ht="15.75" customHeight="1"/>
    <row r="255" spans="1:23" ht="15.75" customHeight="1"/>
    <row r="256" spans="1:2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E2:V28"/>
  </mergeCells>
  <pageMargins left="0.51180555555555596" right="0.51180555555555596" top="0.78749999999999998" bottom="0.78749999999999998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3"/>
  <sheetViews>
    <sheetView zoomScale="80" zoomScaleNormal="80" workbookViewId="0">
      <selection activeCell="B9" sqref="B9"/>
    </sheetView>
  </sheetViews>
  <sheetFormatPr defaultColWidth="14.42578125" defaultRowHeight="15" customHeight="1" outlineLevelRow="1"/>
  <cols>
    <col min="1" max="1" width="16.42578125" customWidth="1"/>
    <col min="2" max="2" width="73.5703125" customWidth="1"/>
    <col min="3" max="3" width="54" customWidth="1"/>
    <col min="4" max="4" width="21.28515625" customWidth="1"/>
    <col min="5" max="5" width="49.140625" customWidth="1"/>
    <col min="6" max="6" width="43.85546875" customWidth="1"/>
    <col min="7" max="7" width="42.42578125" customWidth="1"/>
    <col min="8" max="8" width="47.5703125" customWidth="1"/>
    <col min="9" max="9" width="20.85546875" customWidth="1"/>
    <col min="10" max="10" width="22" customWidth="1"/>
    <col min="11" max="26" width="75.42578125" customWidth="1"/>
  </cols>
  <sheetData>
    <row r="1" spans="1:26" ht="44.25" customHeight="1">
      <c r="A1" s="181" t="s">
        <v>76</v>
      </c>
      <c r="B1" s="182"/>
      <c r="C1" s="182"/>
      <c r="D1" s="182"/>
      <c r="E1" s="182"/>
      <c r="F1" s="182"/>
      <c r="G1" s="182"/>
      <c r="H1" s="182"/>
      <c r="I1" s="182"/>
      <c r="J1" s="183"/>
      <c r="K1" s="45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5" customHeight="1">
      <c r="A2" s="184" t="s">
        <v>24</v>
      </c>
      <c r="B2" s="171"/>
      <c r="C2" s="185" t="s">
        <v>77</v>
      </c>
      <c r="D2" s="173"/>
      <c r="E2" s="174"/>
      <c r="F2" s="186" t="s">
        <v>78</v>
      </c>
      <c r="G2" s="186" t="s">
        <v>79</v>
      </c>
      <c r="H2" s="186" t="s">
        <v>80</v>
      </c>
      <c r="I2" s="185" t="s">
        <v>81</v>
      </c>
      <c r="J2" s="174"/>
      <c r="K2" s="45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36.75" customHeight="1">
      <c r="A3" s="172"/>
      <c r="B3" s="174"/>
      <c r="C3" s="5" t="s">
        <v>82</v>
      </c>
      <c r="D3" s="5" t="s">
        <v>83</v>
      </c>
      <c r="E3" s="5" t="s">
        <v>84</v>
      </c>
      <c r="F3" s="165"/>
      <c r="G3" s="165"/>
      <c r="H3" s="165"/>
      <c r="I3" s="5" t="s">
        <v>85</v>
      </c>
      <c r="J3" s="5" t="s">
        <v>86</v>
      </c>
      <c r="K3" s="45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47.25">
      <c r="A4" s="47" t="s">
        <v>87</v>
      </c>
      <c r="B4" s="149" t="s">
        <v>323</v>
      </c>
      <c r="C4" s="48" t="s">
        <v>344</v>
      </c>
      <c r="D4" s="49" t="str">
        <f>VLOOKUP(C4,AUX!I$3:L$11,2,0)</f>
        <v>2.2</v>
      </c>
      <c r="E4" s="50" t="str">
        <f>VLOOKUP(C4,AUX!I$3:L$11,4,0)</f>
        <v>OE 02 - Expandir e Consolidar cursos de Graduação, Pós-Graduação e da Educação Básica.</v>
      </c>
      <c r="F4" s="51" t="s">
        <v>200</v>
      </c>
      <c r="G4" s="51" t="s">
        <v>152</v>
      </c>
      <c r="H4" s="51" t="s">
        <v>348</v>
      </c>
      <c r="I4" s="52">
        <v>45139</v>
      </c>
      <c r="J4" s="53">
        <v>45646</v>
      </c>
      <c r="K4" s="45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outlineLevel="1">
      <c r="A5" s="54" t="s">
        <v>89</v>
      </c>
      <c r="B5" t="s">
        <v>357</v>
      </c>
      <c r="C5" s="167"/>
      <c r="D5" s="168"/>
      <c r="E5" s="168"/>
      <c r="F5" s="168"/>
      <c r="G5" s="168"/>
      <c r="H5" s="168"/>
      <c r="I5" s="168"/>
      <c r="J5" s="169"/>
      <c r="K5" s="45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5.75" outlineLevel="1">
      <c r="A6" s="54" t="s">
        <v>90</v>
      </c>
      <c r="B6" s="146" t="s">
        <v>362</v>
      </c>
      <c r="C6" s="170"/>
      <c r="D6" s="152"/>
      <c r="E6" s="152"/>
      <c r="F6" s="152"/>
      <c r="G6" s="152"/>
      <c r="H6" s="152"/>
      <c r="I6" s="152"/>
      <c r="J6" s="171"/>
      <c r="K6" s="45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" customHeight="1">
      <c r="A7" s="175" t="s">
        <v>91</v>
      </c>
      <c r="B7" s="155"/>
      <c r="C7" s="172"/>
      <c r="D7" s="173"/>
      <c r="E7" s="173"/>
      <c r="F7" s="173"/>
      <c r="G7" s="173"/>
      <c r="H7" s="173"/>
      <c r="I7" s="173"/>
      <c r="J7" s="174"/>
      <c r="K7" s="45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45" outlineLevel="1">
      <c r="A8" s="56" t="s">
        <v>92</v>
      </c>
      <c r="B8" s="143" t="s">
        <v>324</v>
      </c>
      <c r="C8" s="57" t="str">
        <f>IF(C$4="Escolher item na lista suspensa","",C$4)</f>
        <v>Executar ações de indução estratégica para expansão dos Programas de Pós-Graduação.</v>
      </c>
      <c r="D8" s="58" t="str">
        <f>IF(D$4="O valor 'Escolher item na lista suspensa' não foi encontrado na avaliação de VLOOKUP.","",D$4)</f>
        <v>2.2</v>
      </c>
      <c r="E8" s="59" t="str">
        <f>IF(E$4="Escolher item na lista suspensa","",E$4)</f>
        <v>OE 02 - Expandir e Consolidar cursos de Graduação, Pós-Graduação e da Educação Básica.</v>
      </c>
      <c r="F8" s="57" t="str">
        <f>IF(F$4="Escolher item na lista suspensa","",F$4)</f>
        <v>Apoio à Produção Docente e Discente</v>
      </c>
      <c r="G8" s="57" t="str">
        <f>IF(G$4="Escolher item na lista suspensa","",G$4)</f>
        <v>Formação</v>
      </c>
      <c r="H8" s="51" t="s">
        <v>349</v>
      </c>
      <c r="I8" s="52">
        <v>45139</v>
      </c>
      <c r="J8" s="53">
        <v>45646</v>
      </c>
      <c r="K8" s="45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45" outlineLevel="1">
      <c r="A9" s="56" t="s">
        <v>93</v>
      </c>
      <c r="B9" s="145" t="s">
        <v>325</v>
      </c>
      <c r="C9" s="57" t="str">
        <f>IF(C$4="Escolher item na lista suspensa","",C$4)</f>
        <v>Executar ações de indução estratégica para expansão dos Programas de Pós-Graduação.</v>
      </c>
      <c r="D9" s="58" t="str">
        <f t="shared" ref="D9:E11" si="0">D$4</f>
        <v>2.2</v>
      </c>
      <c r="E9" s="59" t="str">
        <f t="shared" si="0"/>
        <v>OE 02 - Expandir e Consolidar cursos de Graduação, Pós-Graduação e da Educação Básica.</v>
      </c>
      <c r="F9" s="57" t="str">
        <f t="shared" ref="F9:G11" si="1">IF(F$4="Escolher item na lista suspensa","",F$4)</f>
        <v>Apoio à Produção Docente e Discente</v>
      </c>
      <c r="G9" s="57" t="str">
        <f t="shared" si="1"/>
        <v>Formação</v>
      </c>
      <c r="H9" s="51" t="s">
        <v>348</v>
      </c>
      <c r="I9" s="52">
        <v>45139</v>
      </c>
      <c r="J9" s="53">
        <v>45646</v>
      </c>
      <c r="K9" s="45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45" outlineLevel="1">
      <c r="A10" s="56" t="s">
        <v>94</v>
      </c>
      <c r="B10" s="145" t="s">
        <v>326</v>
      </c>
      <c r="C10" s="57" t="str">
        <f>IF(C$4="Escolher item na lista suspensa","",C$4)</f>
        <v>Executar ações de indução estratégica para expansão dos Programas de Pós-Graduação.</v>
      </c>
      <c r="D10" s="58" t="str">
        <f t="shared" si="0"/>
        <v>2.2</v>
      </c>
      <c r="E10" s="59" t="str">
        <f t="shared" si="0"/>
        <v>OE 02 - Expandir e Consolidar cursos de Graduação, Pós-Graduação e da Educação Básica.</v>
      </c>
      <c r="F10" s="57" t="str">
        <f t="shared" si="1"/>
        <v>Apoio à Produção Docente e Discente</v>
      </c>
      <c r="G10" s="57" t="str">
        <f t="shared" si="1"/>
        <v>Formação</v>
      </c>
      <c r="H10" s="51" t="s">
        <v>345</v>
      </c>
      <c r="I10" s="52">
        <v>45139</v>
      </c>
      <c r="J10" s="53">
        <v>45646</v>
      </c>
      <c r="K10" s="45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45" outlineLevel="1">
      <c r="A11" s="56" t="s">
        <v>95</v>
      </c>
      <c r="B11" s="55"/>
      <c r="C11" s="57" t="str">
        <f>IF(C$4="Escolher item na lista suspensa","",C$4)</f>
        <v>Executar ações de indução estratégica para expansão dos Programas de Pós-Graduação.</v>
      </c>
      <c r="D11" s="58" t="str">
        <f t="shared" si="0"/>
        <v>2.2</v>
      </c>
      <c r="E11" s="59" t="str">
        <f t="shared" si="0"/>
        <v>OE 02 - Expandir e Consolidar cursos de Graduação, Pós-Graduação e da Educação Básica.</v>
      </c>
      <c r="F11" s="57" t="str">
        <f t="shared" si="1"/>
        <v>Apoio à Produção Docente e Discente</v>
      </c>
      <c r="G11" s="57" t="str">
        <f t="shared" si="1"/>
        <v>Formação</v>
      </c>
      <c r="H11" s="51" t="s">
        <v>14</v>
      </c>
      <c r="I11" s="53"/>
      <c r="J11" s="53"/>
      <c r="K11" s="45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5" customHeight="1">
      <c r="A12" s="179" t="s">
        <v>24</v>
      </c>
      <c r="B12" s="169"/>
      <c r="C12" s="176" t="s">
        <v>96</v>
      </c>
      <c r="D12" s="154"/>
      <c r="E12" s="155"/>
      <c r="F12" s="180" t="s">
        <v>78</v>
      </c>
      <c r="G12" s="180" t="s">
        <v>79</v>
      </c>
      <c r="H12" s="180" t="s">
        <v>97</v>
      </c>
      <c r="I12" s="176" t="s">
        <v>81</v>
      </c>
      <c r="J12" s="155"/>
      <c r="K12" s="45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36.75" customHeight="1">
      <c r="A13" s="172"/>
      <c r="B13" s="174"/>
      <c r="C13" s="60" t="s">
        <v>82</v>
      </c>
      <c r="D13" s="60" t="s">
        <v>98</v>
      </c>
      <c r="E13" s="60" t="s">
        <v>99</v>
      </c>
      <c r="F13" s="165"/>
      <c r="G13" s="165"/>
      <c r="H13" s="165"/>
      <c r="I13" s="60" t="s">
        <v>85</v>
      </c>
      <c r="J13" s="60" t="s">
        <v>86</v>
      </c>
      <c r="K13" s="45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47.25" outlineLevel="1">
      <c r="A14" s="61" t="s">
        <v>100</v>
      </c>
      <c r="B14" s="150" t="s">
        <v>330</v>
      </c>
      <c r="C14" s="48" t="s">
        <v>343</v>
      </c>
      <c r="D14" s="49" t="str">
        <f>VLOOKUP(C14,AUX!I$3:L$11,2,0)</f>
        <v>2.1.</v>
      </c>
      <c r="E14" s="50" t="str">
        <f>VLOOKUP(C14,AUX!I$3:L$11,4,0)</f>
        <v>OE 02 - Expandir e Consolidar cursos de Graduação, Pós-Graduação e da Educação Básica.</v>
      </c>
      <c r="F14" s="51" t="s">
        <v>200</v>
      </c>
      <c r="G14" s="51" t="s">
        <v>152</v>
      </c>
      <c r="H14" s="51" t="s">
        <v>345</v>
      </c>
      <c r="I14" s="52">
        <v>45139</v>
      </c>
      <c r="J14" s="53">
        <v>45646</v>
      </c>
      <c r="K14" s="45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5.75" outlineLevel="1">
      <c r="A15" s="54" t="s">
        <v>89</v>
      </c>
      <c r="B15" s="145" t="s">
        <v>331</v>
      </c>
      <c r="C15" s="167"/>
      <c r="D15" s="168"/>
      <c r="E15" s="168"/>
      <c r="F15" s="168"/>
      <c r="G15" s="168"/>
      <c r="H15" s="168"/>
      <c r="I15" s="168"/>
      <c r="J15" s="169"/>
      <c r="K15" s="45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5.75" outlineLevel="1">
      <c r="A16" s="54" t="s">
        <v>90</v>
      </c>
      <c r="B16" s="146" t="s">
        <v>358</v>
      </c>
      <c r="C16" s="170"/>
      <c r="D16" s="152"/>
      <c r="E16" s="152"/>
      <c r="F16" s="152"/>
      <c r="G16" s="152"/>
      <c r="H16" s="152"/>
      <c r="I16" s="152"/>
      <c r="J16" s="171"/>
      <c r="K16" s="45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" customHeight="1" outlineLevel="1">
      <c r="A17" s="177" t="s">
        <v>91</v>
      </c>
      <c r="B17" s="155"/>
      <c r="C17" s="172"/>
      <c r="D17" s="173"/>
      <c r="E17" s="173"/>
      <c r="F17" s="173"/>
      <c r="G17" s="173"/>
      <c r="H17" s="173"/>
      <c r="I17" s="173"/>
      <c r="J17" s="174"/>
      <c r="K17" s="45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45" outlineLevel="1">
      <c r="A18" s="56" t="s">
        <v>92</v>
      </c>
      <c r="B18" s="144" t="s">
        <v>332</v>
      </c>
      <c r="C18" s="57" t="str">
        <f>IF(C$14="Escolher item na lista suspensa","",C$14)</f>
        <v>Investir na qualidade da Pós-Graduação, diminuir a endogenia e reduzir assimetrias.</v>
      </c>
      <c r="D18" s="58" t="str">
        <f>IF(D$14="O valor 'Escolher item na lista suspensa' não foi encontrado na avaliação de VLOOKUP.","",D$14)</f>
        <v>2.1.</v>
      </c>
      <c r="E18" s="59" t="str">
        <f t="shared" ref="E18:G21" si="2">IF(E$14="Escolher item na lista suspensa","",E$14)</f>
        <v>OE 02 - Expandir e Consolidar cursos de Graduação, Pós-Graduação e da Educação Básica.</v>
      </c>
      <c r="F18" s="57" t="str">
        <f t="shared" si="2"/>
        <v>Apoio à Produção Docente e Discente</v>
      </c>
      <c r="G18" s="57" t="str">
        <f t="shared" si="2"/>
        <v>Formação</v>
      </c>
      <c r="H18" s="51" t="s">
        <v>348</v>
      </c>
      <c r="I18" s="52">
        <v>45139</v>
      </c>
      <c r="J18" s="53">
        <v>45646</v>
      </c>
      <c r="K18" s="45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45" outlineLevel="1">
      <c r="A19" s="56" t="s">
        <v>93</v>
      </c>
      <c r="B19" s="144" t="s">
        <v>333</v>
      </c>
      <c r="C19" s="57" t="str">
        <f>IF(C$14="Escolher item na lista suspensa","",C$14)</f>
        <v>Investir na qualidade da Pós-Graduação, diminuir a endogenia e reduzir assimetrias.</v>
      </c>
      <c r="D19" s="58" t="str">
        <f>IF(D$14="O valor 'Escolher item na lista suspensa' não foi encontrado na avaliação de VLOOKUP.","",D$14)</f>
        <v>2.1.</v>
      </c>
      <c r="E19" s="59" t="str">
        <f t="shared" si="2"/>
        <v>OE 02 - Expandir e Consolidar cursos de Graduação, Pós-Graduação e da Educação Básica.</v>
      </c>
      <c r="F19" s="57" t="str">
        <f t="shared" si="2"/>
        <v>Apoio à Produção Docente e Discente</v>
      </c>
      <c r="G19" s="57" t="str">
        <f t="shared" si="2"/>
        <v>Formação</v>
      </c>
      <c r="H19" s="51" t="s">
        <v>352</v>
      </c>
      <c r="I19" s="52">
        <v>45139</v>
      </c>
      <c r="J19" s="53">
        <v>45646</v>
      </c>
      <c r="K19" s="45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45" outlineLevel="1">
      <c r="A20" s="56" t="s">
        <v>94</v>
      </c>
      <c r="B20" s="55"/>
      <c r="C20" s="57" t="str">
        <f>IF(C$14="Escolher item na lista suspensa","",C$14)</f>
        <v>Investir na qualidade da Pós-Graduação, diminuir a endogenia e reduzir assimetrias.</v>
      </c>
      <c r="D20" s="58" t="str">
        <f>IF(D$14="O valor 'Escolher item na lista suspensa' não foi encontrado na avaliação de VLOOKUP.","",D$14)</f>
        <v>2.1.</v>
      </c>
      <c r="E20" s="59" t="str">
        <f t="shared" si="2"/>
        <v>OE 02 - Expandir e Consolidar cursos de Graduação, Pós-Graduação e da Educação Básica.</v>
      </c>
      <c r="F20" s="57" t="str">
        <f t="shared" si="2"/>
        <v>Apoio à Produção Docente e Discente</v>
      </c>
      <c r="G20" s="57" t="str">
        <f t="shared" si="2"/>
        <v>Formação</v>
      </c>
      <c r="H20" s="51" t="s">
        <v>14</v>
      </c>
      <c r="I20" s="52"/>
      <c r="J20" s="53"/>
      <c r="K20" s="45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45" outlineLevel="1">
      <c r="A21" s="56" t="s">
        <v>95</v>
      </c>
      <c r="B21" s="55"/>
      <c r="C21" s="57" t="str">
        <f>IF(C$14="Escolher item na lista suspensa","",C$14)</f>
        <v>Investir na qualidade da Pós-Graduação, diminuir a endogenia e reduzir assimetrias.</v>
      </c>
      <c r="D21" s="58" t="str">
        <f>IF(D$14="O valor 'Escolher item na lista suspensa' não foi encontrado na avaliação de VLOOKUP.","",D$14)</f>
        <v>2.1.</v>
      </c>
      <c r="E21" s="59" t="str">
        <f t="shared" si="2"/>
        <v>OE 02 - Expandir e Consolidar cursos de Graduação, Pós-Graduação e da Educação Básica.</v>
      </c>
      <c r="F21" s="57" t="str">
        <f t="shared" si="2"/>
        <v>Apoio à Produção Docente e Discente</v>
      </c>
      <c r="G21" s="57" t="str">
        <f t="shared" si="2"/>
        <v>Formação</v>
      </c>
      <c r="H21" s="51" t="s">
        <v>14</v>
      </c>
      <c r="I21" s="53"/>
      <c r="J21" s="53"/>
      <c r="K21" s="45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" customHeight="1">
      <c r="A22" s="178" t="s">
        <v>24</v>
      </c>
      <c r="B22" s="169"/>
      <c r="C22" s="166" t="s">
        <v>96</v>
      </c>
      <c r="D22" s="154"/>
      <c r="E22" s="155"/>
      <c r="F22" s="164" t="s">
        <v>78</v>
      </c>
      <c r="G22" s="164" t="s">
        <v>79</v>
      </c>
      <c r="H22" s="164" t="s">
        <v>97</v>
      </c>
      <c r="I22" s="166" t="s">
        <v>81</v>
      </c>
      <c r="J22" s="155"/>
      <c r="K22" s="45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36.75" customHeight="1">
      <c r="A23" s="172"/>
      <c r="B23" s="174"/>
      <c r="C23" s="5" t="s">
        <v>82</v>
      </c>
      <c r="D23" s="5" t="s">
        <v>101</v>
      </c>
      <c r="E23" s="5" t="s">
        <v>102</v>
      </c>
      <c r="F23" s="165"/>
      <c r="G23" s="165"/>
      <c r="H23" s="165"/>
      <c r="I23" s="5" t="s">
        <v>85</v>
      </c>
      <c r="J23" s="5" t="s">
        <v>86</v>
      </c>
      <c r="K23" s="45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30" customHeight="1" outlineLevel="1">
      <c r="A24" s="47" t="s">
        <v>103</v>
      </c>
      <c r="B24" s="147" t="s">
        <v>334</v>
      </c>
      <c r="C24" s="48" t="s">
        <v>343</v>
      </c>
      <c r="D24" s="49" t="str">
        <f>VLOOKUP(C24,AUX!I$3:L$11,2,0)</f>
        <v>2.1.</v>
      </c>
      <c r="E24" s="50" t="str">
        <f>VLOOKUP(C24,AUX!I$3:L$11,4,0)</f>
        <v>OE 02 - Expandir e Consolidar cursos de Graduação, Pós-Graduação e da Educação Básica.</v>
      </c>
      <c r="F24" s="51" t="s">
        <v>172</v>
      </c>
      <c r="G24" s="51" t="s">
        <v>1</v>
      </c>
      <c r="H24" s="51" t="s">
        <v>345</v>
      </c>
      <c r="I24" s="52">
        <v>45139</v>
      </c>
      <c r="J24" s="53">
        <v>45646</v>
      </c>
      <c r="K24" s="45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 outlineLevel="1">
      <c r="A25" s="54" t="s">
        <v>89</v>
      </c>
      <c r="B25" s="144" t="s">
        <v>327</v>
      </c>
      <c r="C25" s="167"/>
      <c r="D25" s="168"/>
      <c r="E25" s="168"/>
      <c r="F25" s="168"/>
      <c r="G25" s="168"/>
      <c r="H25" s="168"/>
      <c r="I25" s="168"/>
      <c r="J25" s="169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outlineLevel="1">
      <c r="A26" s="54" t="s">
        <v>90</v>
      </c>
      <c r="B26" s="55" t="s">
        <v>354</v>
      </c>
      <c r="C26" s="170"/>
      <c r="D26" s="152"/>
      <c r="E26" s="152"/>
      <c r="F26" s="152"/>
      <c r="G26" s="152"/>
      <c r="H26" s="152"/>
      <c r="I26" s="152"/>
      <c r="J26" s="171"/>
      <c r="K26" s="45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.75" customHeight="1" outlineLevel="1">
      <c r="A27" s="175" t="s">
        <v>91</v>
      </c>
      <c r="B27" s="155"/>
      <c r="C27" s="172"/>
      <c r="D27" s="173"/>
      <c r="E27" s="173"/>
      <c r="F27" s="173"/>
      <c r="G27" s="173"/>
      <c r="H27" s="173"/>
      <c r="I27" s="173"/>
      <c r="J27" s="174"/>
      <c r="K27" s="45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45" outlineLevel="1">
      <c r="A28" s="56" t="s">
        <v>92</v>
      </c>
      <c r="B28" s="144" t="s">
        <v>328</v>
      </c>
      <c r="C28" s="57" t="str">
        <f>IF(C$24="Escolher item na lista suspensa","",C$24)</f>
        <v>Investir na qualidade da Pós-Graduação, diminuir a endogenia e reduzir assimetrias.</v>
      </c>
      <c r="D28" s="58" t="str">
        <f>IF(D$24="O valor 'Escolher item na lista suspensa' não foi encontrado na avaliação de VLOOKUP.","",D$24)</f>
        <v>2.1.</v>
      </c>
      <c r="E28" s="59" t="str">
        <f t="shared" ref="E28:G31" si="3">IF(E$24="Escolher item na lista suspensa","",E$24)</f>
        <v>OE 02 - Expandir e Consolidar cursos de Graduação, Pós-Graduação e da Educação Básica.</v>
      </c>
      <c r="F28" s="57" t="str">
        <f t="shared" si="3"/>
        <v>Autoavaliação e Planejamento Estratégico</v>
      </c>
      <c r="G28" s="57" t="str">
        <f t="shared" si="3"/>
        <v>Programa</v>
      </c>
      <c r="H28" s="51" t="s">
        <v>345</v>
      </c>
      <c r="I28" s="52">
        <v>45139</v>
      </c>
      <c r="J28" s="53">
        <v>45646</v>
      </c>
      <c r="K28" s="45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45" outlineLevel="1">
      <c r="A29" s="56" t="s">
        <v>93</v>
      </c>
      <c r="B29" s="144" t="s">
        <v>329</v>
      </c>
      <c r="C29" s="57" t="str">
        <f>IF(C$24="Escolher item na lista suspensa","",C$24)</f>
        <v>Investir na qualidade da Pós-Graduação, diminuir a endogenia e reduzir assimetrias.</v>
      </c>
      <c r="D29" s="58" t="str">
        <f>IF(D$24="O valor 'Escolher item na lista suspensa' não foi encontrado na avaliação de VLOOKUP.","",D$24)</f>
        <v>2.1.</v>
      </c>
      <c r="E29" s="59" t="str">
        <f t="shared" si="3"/>
        <v>OE 02 - Expandir e Consolidar cursos de Graduação, Pós-Graduação e da Educação Básica.</v>
      </c>
      <c r="F29" s="57" t="str">
        <f t="shared" si="3"/>
        <v>Autoavaliação e Planejamento Estratégico</v>
      </c>
      <c r="G29" s="57" t="str">
        <f t="shared" si="3"/>
        <v>Programa</v>
      </c>
      <c r="H29" s="51" t="s">
        <v>348</v>
      </c>
      <c r="I29" s="52">
        <v>45139</v>
      </c>
      <c r="J29" s="53">
        <v>45646</v>
      </c>
      <c r="K29" s="45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45" outlineLevel="1">
      <c r="A30" s="56" t="s">
        <v>94</v>
      </c>
      <c r="B30" s="148" t="s">
        <v>341</v>
      </c>
      <c r="C30" s="57" t="str">
        <f>IF(C$24="Escolher item na lista suspensa","",C$24)</f>
        <v>Investir na qualidade da Pós-Graduação, diminuir a endogenia e reduzir assimetrias.</v>
      </c>
      <c r="D30" s="58" t="str">
        <f>IF(D$24="O valor 'Escolher item na lista suspensa' não foi encontrado na avaliação de VLOOKUP.","",D$24)</f>
        <v>2.1.</v>
      </c>
      <c r="E30" s="59" t="str">
        <f t="shared" si="3"/>
        <v>OE 02 - Expandir e Consolidar cursos de Graduação, Pós-Graduação e da Educação Básica.</v>
      </c>
      <c r="F30" s="57" t="str">
        <f t="shared" si="3"/>
        <v>Autoavaliação e Planejamento Estratégico</v>
      </c>
      <c r="G30" s="57" t="str">
        <f t="shared" si="3"/>
        <v>Programa</v>
      </c>
      <c r="H30" s="51" t="s">
        <v>345</v>
      </c>
      <c r="I30" s="52">
        <v>45139</v>
      </c>
      <c r="J30" s="53">
        <v>45646</v>
      </c>
      <c r="K30" s="45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45" outlineLevel="1">
      <c r="A31" s="56" t="s">
        <v>95</v>
      </c>
      <c r="B31" s="55"/>
      <c r="C31" s="57" t="str">
        <f>IF(C$24="Escolher item na lista suspensa","",C$24)</f>
        <v>Investir na qualidade da Pós-Graduação, diminuir a endogenia e reduzir assimetrias.</v>
      </c>
      <c r="D31" s="58" t="str">
        <f>IF(D$24="O valor 'Escolher item na lista suspensa' não foi encontrado na avaliação de VLOOKUP.","",D$24)</f>
        <v>2.1.</v>
      </c>
      <c r="E31" s="59" t="str">
        <f t="shared" si="3"/>
        <v>OE 02 - Expandir e Consolidar cursos de Graduação, Pós-Graduação e da Educação Básica.</v>
      </c>
      <c r="F31" s="57" t="str">
        <f t="shared" si="3"/>
        <v>Autoavaliação e Planejamento Estratégico</v>
      </c>
      <c r="G31" s="57" t="str">
        <f t="shared" si="3"/>
        <v>Programa</v>
      </c>
      <c r="H31" s="51" t="s">
        <v>14</v>
      </c>
      <c r="I31" s="53"/>
      <c r="J31" s="53"/>
      <c r="K31" s="45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" customHeight="1">
      <c r="A32" s="179" t="s">
        <v>24</v>
      </c>
      <c r="B32" s="169"/>
      <c r="C32" s="176" t="s">
        <v>96</v>
      </c>
      <c r="D32" s="154"/>
      <c r="E32" s="155"/>
      <c r="F32" s="180" t="s">
        <v>78</v>
      </c>
      <c r="G32" s="180" t="s">
        <v>79</v>
      </c>
      <c r="H32" s="180" t="s">
        <v>97</v>
      </c>
      <c r="I32" s="176" t="s">
        <v>81</v>
      </c>
      <c r="J32" s="155"/>
      <c r="K32" s="45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36.75" customHeight="1">
      <c r="A33" s="172"/>
      <c r="B33" s="174"/>
      <c r="C33" s="60" t="s">
        <v>82</v>
      </c>
      <c r="D33" s="60" t="s">
        <v>104</v>
      </c>
      <c r="E33" s="60" t="s">
        <v>105</v>
      </c>
      <c r="F33" s="165"/>
      <c r="G33" s="165"/>
      <c r="H33" s="165"/>
      <c r="I33" s="60" t="s">
        <v>85</v>
      </c>
      <c r="J33" s="60" t="s">
        <v>86</v>
      </c>
      <c r="K33" s="45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30.75" customHeight="1" outlineLevel="1">
      <c r="A34" s="61" t="s">
        <v>106</v>
      </c>
      <c r="B34" s="147" t="s">
        <v>335</v>
      </c>
      <c r="C34" s="48" t="s">
        <v>344</v>
      </c>
      <c r="D34" s="49" t="str">
        <f>VLOOKUP(C34,AUX!I$3:L$11,2,0)</f>
        <v>2.2</v>
      </c>
      <c r="E34" s="50" t="str">
        <f>VLOOKUP(C34,AUX!I$3:L$11,4,0)</f>
        <v>OE 02 - Expandir e Consolidar cursos de Graduação, Pós-Graduação e da Educação Básica.</v>
      </c>
      <c r="F34" s="51" t="s">
        <v>204</v>
      </c>
      <c r="G34" s="51" t="s">
        <v>164</v>
      </c>
      <c r="H34" s="51" t="s">
        <v>347</v>
      </c>
      <c r="I34" s="53"/>
      <c r="J34" s="53"/>
      <c r="K34" s="45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>
      <c r="A35" s="54" t="s">
        <v>89</v>
      </c>
      <c r="B35" s="148" t="s">
        <v>336</v>
      </c>
      <c r="C35" s="167"/>
      <c r="D35" s="168"/>
      <c r="E35" s="168"/>
      <c r="F35" s="168"/>
      <c r="G35" s="168"/>
      <c r="H35" s="168"/>
      <c r="I35" s="168"/>
      <c r="J35" s="169"/>
      <c r="K35" s="45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6.5" customHeight="1" outlineLevel="1">
      <c r="A36" s="54" t="s">
        <v>90</v>
      </c>
      <c r="B36" s="55" t="s">
        <v>355</v>
      </c>
      <c r="C36" s="170"/>
      <c r="D36" s="152"/>
      <c r="E36" s="152"/>
      <c r="F36" s="152"/>
      <c r="G36" s="152"/>
      <c r="H36" s="152"/>
      <c r="I36" s="152"/>
      <c r="J36" s="171"/>
      <c r="K36" s="45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7.25" customHeight="1" outlineLevel="1">
      <c r="A37" s="177" t="s">
        <v>91</v>
      </c>
      <c r="B37" s="155"/>
      <c r="C37" s="172"/>
      <c r="D37" s="173"/>
      <c r="E37" s="173"/>
      <c r="F37" s="173"/>
      <c r="G37" s="173"/>
      <c r="H37" s="173"/>
      <c r="I37" s="173"/>
      <c r="J37" s="174"/>
      <c r="K37" s="45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45" outlineLevel="1">
      <c r="A38" s="56" t="s">
        <v>92</v>
      </c>
      <c r="B38" s="146" t="s">
        <v>337</v>
      </c>
      <c r="C38" s="57" t="str">
        <f>IF(C$34="Escolher item na lista suspensa","",C$34)</f>
        <v>Executar ações de indução estratégica para expansão dos Programas de Pós-Graduação.</v>
      </c>
      <c r="D38" s="58" t="str">
        <f>IF(D$34="O valor 'Escolher item na lista suspensa' não foi encontrado na avaliação de VLOOKUP.","",D$34)</f>
        <v>2.2</v>
      </c>
      <c r="E38" s="59" t="str">
        <f t="shared" ref="E38:G41" si="4">IF(E$34="Escolher item na lista suspensa","",E$34)</f>
        <v>OE 02 - Expandir e Consolidar cursos de Graduação, Pós-Graduação e da Educação Básica.</v>
      </c>
      <c r="F38" s="57" t="str">
        <f t="shared" si="4"/>
        <v>Visibilidade</v>
      </c>
      <c r="G38" s="57" t="str">
        <f t="shared" si="4"/>
        <v>Impacto na sociedade</v>
      </c>
      <c r="H38" s="51" t="s">
        <v>348</v>
      </c>
      <c r="I38" s="53"/>
      <c r="J38" s="53"/>
      <c r="K38" s="45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45" outlineLevel="1">
      <c r="A39" s="56" t="s">
        <v>93</v>
      </c>
      <c r="B39" s="146" t="s">
        <v>338</v>
      </c>
      <c r="C39" s="57" t="str">
        <f>IF(C$34="Escolher item na lista suspensa","",C$34)</f>
        <v>Executar ações de indução estratégica para expansão dos Programas de Pós-Graduação.</v>
      </c>
      <c r="D39" s="58" t="str">
        <f>IF(D$34="O valor 'Escolher item na lista suspensa' não foi encontrado na avaliação de VLOOKUP.","",D$34)</f>
        <v>2.2</v>
      </c>
      <c r="E39" s="59" t="str">
        <f t="shared" si="4"/>
        <v>OE 02 - Expandir e Consolidar cursos de Graduação, Pós-Graduação e da Educação Básica.</v>
      </c>
      <c r="F39" s="57" t="str">
        <f t="shared" si="4"/>
        <v>Visibilidade</v>
      </c>
      <c r="G39" s="57" t="str">
        <f t="shared" si="4"/>
        <v>Impacto na sociedade</v>
      </c>
      <c r="H39" s="51" t="s">
        <v>348</v>
      </c>
      <c r="I39" s="53"/>
      <c r="J39" s="53"/>
      <c r="K39" s="45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45" outlineLevel="1">
      <c r="A40" s="56" t="s">
        <v>94</v>
      </c>
      <c r="B40" s="146" t="s">
        <v>340</v>
      </c>
      <c r="C40" s="57" t="str">
        <f>IF(C$34="Escolher item na lista suspensa","",C$34)</f>
        <v>Executar ações de indução estratégica para expansão dos Programas de Pós-Graduação.</v>
      </c>
      <c r="D40" s="58" t="str">
        <f>IF(D$34="O valor 'Escolher item na lista suspensa' não foi encontrado na avaliação de VLOOKUP.","",D$34)</f>
        <v>2.2</v>
      </c>
      <c r="E40" s="59" t="str">
        <f t="shared" si="4"/>
        <v>OE 02 - Expandir e Consolidar cursos de Graduação, Pós-Graduação e da Educação Básica.</v>
      </c>
      <c r="F40" s="57" t="str">
        <f t="shared" si="4"/>
        <v>Visibilidade</v>
      </c>
      <c r="G40" s="57" t="str">
        <f t="shared" si="4"/>
        <v>Impacto na sociedade</v>
      </c>
      <c r="H40" s="51" t="s">
        <v>348</v>
      </c>
      <c r="I40" s="53"/>
      <c r="J40" s="53"/>
      <c r="K40" s="45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45" outlineLevel="1">
      <c r="A41" s="56" t="s">
        <v>95</v>
      </c>
      <c r="B41" s="146" t="s">
        <v>342</v>
      </c>
      <c r="C41" s="57" t="str">
        <f>IF(C$34="Escolher item na lista suspensa","",C$34)</f>
        <v>Executar ações de indução estratégica para expansão dos Programas de Pós-Graduação.</v>
      </c>
      <c r="D41" s="58" t="str">
        <f>IF(D$34="O valor 'Escolher item na lista suspensa' não foi encontrado na avaliação de VLOOKUP.","",D$34)</f>
        <v>2.2</v>
      </c>
      <c r="E41" s="59" t="str">
        <f t="shared" si="4"/>
        <v>OE 02 - Expandir e Consolidar cursos de Graduação, Pós-Graduação e da Educação Básica.</v>
      </c>
      <c r="F41" s="57" t="str">
        <f t="shared" si="4"/>
        <v>Visibilidade</v>
      </c>
      <c r="G41" s="57" t="str">
        <f t="shared" si="4"/>
        <v>Impacto na sociedade</v>
      </c>
      <c r="H41" s="51" t="s">
        <v>350</v>
      </c>
      <c r="I41" s="53"/>
      <c r="J41" s="53"/>
      <c r="K41" s="45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" customHeight="1">
      <c r="A42" s="178" t="s">
        <v>24</v>
      </c>
      <c r="B42" s="169"/>
      <c r="C42" s="166" t="s">
        <v>96</v>
      </c>
      <c r="D42" s="154"/>
      <c r="E42" s="155"/>
      <c r="F42" s="164" t="s">
        <v>78</v>
      </c>
      <c r="G42" s="164" t="s">
        <v>79</v>
      </c>
      <c r="H42" s="164" t="s">
        <v>97</v>
      </c>
      <c r="I42" s="166" t="s">
        <v>81</v>
      </c>
      <c r="J42" s="155"/>
      <c r="K42" s="45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36.75" customHeight="1">
      <c r="A43" s="172"/>
      <c r="B43" s="174"/>
      <c r="C43" s="5" t="s">
        <v>82</v>
      </c>
      <c r="D43" s="5" t="s">
        <v>107</v>
      </c>
      <c r="E43" s="5" t="s">
        <v>108</v>
      </c>
      <c r="F43" s="165"/>
      <c r="G43" s="165"/>
      <c r="H43" s="165"/>
      <c r="I43" s="5" t="s">
        <v>85</v>
      </c>
      <c r="J43" s="5" t="s">
        <v>86</v>
      </c>
      <c r="K43" s="45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41.25" customHeight="1">
      <c r="A44" s="47" t="s">
        <v>109</v>
      </c>
      <c r="B44" s="147" t="s">
        <v>339</v>
      </c>
      <c r="C44" s="48" t="s">
        <v>344</v>
      </c>
      <c r="D44" s="49" t="str">
        <f>VLOOKUP(C44,AUX!I$3:L$11,2,0)</f>
        <v>2.2</v>
      </c>
      <c r="E44" s="50" t="str">
        <f>VLOOKUP(C44,AUX!I$3:L$11,4,0)</f>
        <v>OE 02 - Expandir e Consolidar cursos de Graduação, Pós-Graduação e da Educação Básica.</v>
      </c>
      <c r="F44" s="51" t="s">
        <v>194</v>
      </c>
      <c r="G44" s="51" t="s">
        <v>1</v>
      </c>
      <c r="H44" s="51" t="s">
        <v>348</v>
      </c>
      <c r="I44" s="53"/>
      <c r="J44" s="53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>
      <c r="A45" s="54" t="s">
        <v>89</v>
      </c>
      <c r="B45" s="148" t="s">
        <v>360</v>
      </c>
      <c r="C45" s="167"/>
      <c r="D45" s="168"/>
      <c r="E45" s="168"/>
      <c r="F45" s="168"/>
      <c r="G45" s="168"/>
      <c r="H45" s="168"/>
      <c r="I45" s="168"/>
      <c r="J45" s="169"/>
      <c r="K45" s="45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>
      <c r="A46" s="54" t="s">
        <v>90</v>
      </c>
      <c r="B46" s="55" t="s">
        <v>356</v>
      </c>
      <c r="C46" s="170"/>
      <c r="D46" s="152"/>
      <c r="E46" s="152"/>
      <c r="F46" s="152"/>
      <c r="G46" s="152"/>
      <c r="H46" s="152"/>
      <c r="I46" s="152"/>
      <c r="J46" s="171"/>
      <c r="K46" s="45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>
      <c r="A47" s="175" t="s">
        <v>91</v>
      </c>
      <c r="B47" s="155"/>
      <c r="C47" s="172"/>
      <c r="D47" s="173"/>
      <c r="E47" s="173"/>
      <c r="F47" s="173"/>
      <c r="G47" s="173"/>
      <c r="H47" s="173"/>
      <c r="I47" s="173"/>
      <c r="J47" s="174"/>
      <c r="K47" s="45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45">
      <c r="A48" s="56" t="s">
        <v>92</v>
      </c>
      <c r="B48" s="146" t="s">
        <v>359</v>
      </c>
      <c r="C48" s="57" t="str">
        <f>IF(C$44="Escolher item na lista suspensa","",C$44)</f>
        <v>Executar ações de indução estratégica para expansão dos Programas de Pós-Graduação.</v>
      </c>
      <c r="D48" s="58" t="str">
        <f>IF(D$44="O valor 'Escolher item na lista suspensa' não foi encontrado na avaliação de VLOOKUP.","",D$44)</f>
        <v>2.2</v>
      </c>
      <c r="E48" s="59" t="str">
        <f t="shared" ref="E48:G51" si="5">IF(E$44="Escolher item na lista suspensa","",E$44)</f>
        <v>OE 02 - Expandir e Consolidar cursos de Graduação, Pós-Graduação e da Educação Básica.</v>
      </c>
      <c r="F48" s="57" t="str">
        <f t="shared" si="5"/>
        <v>Infraestrutura</v>
      </c>
      <c r="G48" s="57" t="str">
        <f t="shared" si="5"/>
        <v>Programa</v>
      </c>
      <c r="H48" s="51" t="s">
        <v>349</v>
      </c>
      <c r="I48" s="53"/>
      <c r="J48" s="53"/>
      <c r="K48" s="45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45">
      <c r="A49" s="56" t="s">
        <v>93</v>
      </c>
      <c r="B49" s="146" t="s">
        <v>361</v>
      </c>
      <c r="C49" s="57" t="str">
        <f>IF(C$44="Escolher item na lista suspensa","",C$44)</f>
        <v>Executar ações de indução estratégica para expansão dos Programas de Pós-Graduação.</v>
      </c>
      <c r="D49" s="58" t="str">
        <f>IF(D$44="O valor 'Escolher item na lista suspensa' não foi encontrado na avaliação de VLOOKUP.","",D$44)</f>
        <v>2.2</v>
      </c>
      <c r="E49" s="59" t="str">
        <f t="shared" si="5"/>
        <v>OE 02 - Expandir e Consolidar cursos de Graduação, Pós-Graduação e da Educação Básica.</v>
      </c>
      <c r="F49" s="57" t="str">
        <f t="shared" si="5"/>
        <v>Infraestrutura</v>
      </c>
      <c r="G49" s="57" t="str">
        <f t="shared" si="5"/>
        <v>Programa</v>
      </c>
      <c r="H49" s="51" t="s">
        <v>348</v>
      </c>
      <c r="I49" s="53"/>
      <c r="J49" s="53"/>
      <c r="K49" s="45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45">
      <c r="A50" s="56" t="s">
        <v>94</v>
      </c>
      <c r="B50" s="55"/>
      <c r="C50" s="57" t="str">
        <f>IF(C$44="Escolher item na lista suspensa","",C$44)</f>
        <v>Executar ações de indução estratégica para expansão dos Programas de Pós-Graduação.</v>
      </c>
      <c r="D50" s="58" t="str">
        <f>IF(D$44="O valor 'Escolher item na lista suspensa' não foi encontrado na avaliação de VLOOKUP.","",D$44)</f>
        <v>2.2</v>
      </c>
      <c r="E50" s="59" t="str">
        <f t="shared" si="5"/>
        <v>OE 02 - Expandir e Consolidar cursos de Graduação, Pós-Graduação e da Educação Básica.</v>
      </c>
      <c r="F50" s="57" t="str">
        <f t="shared" si="5"/>
        <v>Infraestrutura</v>
      </c>
      <c r="G50" s="57" t="str">
        <f t="shared" si="5"/>
        <v>Programa</v>
      </c>
      <c r="H50" s="51" t="s">
        <v>14</v>
      </c>
      <c r="I50" s="53"/>
      <c r="J50" s="53"/>
      <c r="K50" s="45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45">
      <c r="A51" s="56" t="s">
        <v>95</v>
      </c>
      <c r="B51" s="55"/>
      <c r="C51" s="57" t="str">
        <f>IF(C$44="Escolher item na lista suspensa","",C$44)</f>
        <v>Executar ações de indução estratégica para expansão dos Programas de Pós-Graduação.</v>
      </c>
      <c r="D51" s="58" t="str">
        <f>IF(D$44="O valor 'Escolher item na lista suspensa' não foi encontrado na avaliação de VLOOKUP.","",D$44)</f>
        <v>2.2</v>
      </c>
      <c r="E51" s="59" t="str">
        <f t="shared" si="5"/>
        <v>OE 02 - Expandir e Consolidar cursos de Graduação, Pós-Graduação e da Educação Básica.</v>
      </c>
      <c r="F51" s="57" t="str">
        <f t="shared" si="5"/>
        <v>Infraestrutura</v>
      </c>
      <c r="G51" s="57" t="str">
        <f t="shared" si="5"/>
        <v>Programa</v>
      </c>
      <c r="H51" s="51" t="s">
        <v>14</v>
      </c>
      <c r="I51" s="53"/>
      <c r="J51" s="53"/>
      <c r="K51" s="45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</sheetData>
  <mergeCells count="41">
    <mergeCell ref="A1:J1"/>
    <mergeCell ref="A2:B3"/>
    <mergeCell ref="C2:E2"/>
    <mergeCell ref="F2:F3"/>
    <mergeCell ref="G2:G3"/>
    <mergeCell ref="H2:H3"/>
    <mergeCell ref="I2:J2"/>
    <mergeCell ref="C5:J7"/>
    <mergeCell ref="A7:B7"/>
    <mergeCell ref="A12:B13"/>
    <mergeCell ref="F12:F13"/>
    <mergeCell ref="G12:G13"/>
    <mergeCell ref="H12:H13"/>
    <mergeCell ref="I12:J12"/>
    <mergeCell ref="H22:H23"/>
    <mergeCell ref="I22:J22"/>
    <mergeCell ref="C12:E12"/>
    <mergeCell ref="C15:J17"/>
    <mergeCell ref="A17:B17"/>
    <mergeCell ref="A22:B23"/>
    <mergeCell ref="C22:E22"/>
    <mergeCell ref="F22:F23"/>
    <mergeCell ref="G22:G23"/>
    <mergeCell ref="C25:J27"/>
    <mergeCell ref="A27:B27"/>
    <mergeCell ref="A32:B33"/>
    <mergeCell ref="F32:F33"/>
    <mergeCell ref="G32:G33"/>
    <mergeCell ref="H32:H33"/>
    <mergeCell ref="I32:J32"/>
    <mergeCell ref="H42:H43"/>
    <mergeCell ref="I42:J42"/>
    <mergeCell ref="C45:J47"/>
    <mergeCell ref="A47:B47"/>
    <mergeCell ref="C32:E32"/>
    <mergeCell ref="C35:J37"/>
    <mergeCell ref="A37:B37"/>
    <mergeCell ref="A42:B43"/>
    <mergeCell ref="C42:E42"/>
    <mergeCell ref="F42:F43"/>
    <mergeCell ref="G42:G43"/>
  </mergeCells>
  <conditionalFormatting sqref="D4:E4 D14:E14 D24:E24 D34:E34 D44:E44">
    <cfRule type="cellIs" dxfId="18" priority="1" operator="equal">
      <formula>#N/A</formula>
    </cfRule>
  </conditionalFormatting>
  <conditionalFormatting sqref="K45">
    <cfRule type="notContainsBlanks" dxfId="17" priority="6">
      <formula>LEN(TRIM(K45))&gt;0</formula>
    </cfRule>
  </conditionalFormatting>
  <dataValidations count="2">
    <dataValidation type="date" operator="lessThanOrEqual" allowBlank="1" showDropDown="1" showInputMessage="1" showErrorMessage="1" prompt="Digite uma data igual ou anterior à data do término do Objetivo." sqref="J48:J51 J11 J20:J21 J38:J41 J31" xr:uid="{00000000-0002-0000-0400-000000000000}">
      <formula1>J7</formula1>
    </dataValidation>
    <dataValidation type="date" operator="greaterThanOrEqual" allowBlank="1" showDropDown="1" showInputMessage="1" showErrorMessage="1" prompt="Digite uma data igual ou posterior à data do início do Objetivo." sqref="I48:I51 I11 I21 I38:I41 I31" xr:uid="{00000000-0002-0000-0400-000001000000}">
      <formula1>I7</formula1>
    </dataValidation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400-000002000000}">
          <x14:formula1>
            <xm:f>AUX!$O$3:$O$14</xm:f>
          </x14:formula1>
          <xm:sqref>F4 F14 F24 F34 F44</xm:sqref>
        </x14:dataValidation>
        <x14:dataValidation type="list" allowBlank="1" xr:uid="{00000000-0002-0000-0400-000003000000}">
          <x14:formula1>
            <xm:f>AUX!$I$3:$I$11</xm:f>
          </x14:formula1>
          <xm:sqref>C4 C14 C24 C34 C44</xm:sqref>
        </x14:dataValidation>
        <x14:dataValidation type="list" allowBlank="1" showErrorMessage="1" xr:uid="{00000000-0002-0000-0400-000004000000}">
          <x14:formula1>
            <xm:f>'Comissão de Trabalho'!$B$3:$B$13</xm:f>
          </x14:formula1>
          <xm:sqref>H4 H8:H11 H14 H18:H21 H24 H28:H31 H34 H38:H41 H44 H48:H51</xm:sqref>
        </x14:dataValidation>
        <x14:dataValidation type="list" allowBlank="1" showErrorMessage="1" xr:uid="{00000000-0002-0000-0400-000005000000}">
          <x14:formula1>
            <xm:f>AUX!$R$3:$R$6</xm:f>
          </x14:formula1>
          <xm:sqref>G4 G14 G24 G34 G44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006"/>
  <sheetViews>
    <sheetView tabSelected="1" topLeftCell="E27" workbookViewId="0">
      <selection activeCell="M55" sqref="M55"/>
    </sheetView>
  </sheetViews>
  <sheetFormatPr defaultColWidth="14.42578125" defaultRowHeight="15" customHeight="1"/>
  <cols>
    <col min="1" max="1" width="13" customWidth="1"/>
    <col min="2" max="2" width="136" customWidth="1"/>
    <col min="3" max="3" width="69.85546875" customWidth="1"/>
    <col min="4" max="4" width="8.5703125" customWidth="1"/>
    <col min="5" max="5" width="80.5703125" customWidth="1"/>
    <col min="6" max="6" width="40.7109375" customWidth="1"/>
    <col min="7" max="7" width="36.28515625" customWidth="1"/>
    <col min="8" max="8" width="32.42578125" customWidth="1"/>
    <col min="9" max="9" width="12.7109375" customWidth="1"/>
    <col min="10" max="10" width="16.5703125" customWidth="1"/>
    <col min="11" max="11" width="17.85546875" customWidth="1"/>
    <col min="12" max="12" width="17.28515625" customWidth="1"/>
    <col min="13" max="13" width="30.85546875" customWidth="1"/>
    <col min="14" max="14" width="4.7109375" customWidth="1"/>
    <col min="15" max="15" width="14" customWidth="1"/>
    <col min="16" max="16" width="14.28515625" customWidth="1"/>
    <col min="17" max="17" width="19.5703125" customWidth="1"/>
    <col min="18" max="18" width="11.140625" customWidth="1"/>
    <col min="19" max="19" width="13.5703125" customWidth="1"/>
    <col min="20" max="20" width="12.28515625" customWidth="1"/>
    <col min="21" max="21" width="15.28515625" customWidth="1"/>
    <col min="22" max="22" width="13.28515625" customWidth="1"/>
    <col min="23" max="23" width="127.42578125" customWidth="1"/>
  </cols>
  <sheetData>
    <row r="1" spans="1:23" ht="43.5" customHeight="1">
      <c r="A1" s="160" t="s">
        <v>76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  <c r="N1" s="63"/>
      <c r="O1" s="160" t="s">
        <v>110</v>
      </c>
      <c r="P1" s="154"/>
      <c r="Q1" s="154"/>
      <c r="R1" s="154"/>
      <c r="S1" s="154"/>
      <c r="T1" s="154"/>
      <c r="U1" s="154"/>
      <c r="V1" s="154"/>
      <c r="W1" s="155"/>
    </row>
    <row r="2" spans="1:23" ht="15.75" customHeight="1">
      <c r="A2" s="196" t="s">
        <v>24</v>
      </c>
      <c r="B2" s="169"/>
      <c r="C2" s="192" t="s">
        <v>96</v>
      </c>
      <c r="D2" s="154"/>
      <c r="E2" s="155"/>
      <c r="F2" s="187" t="s">
        <v>78</v>
      </c>
      <c r="G2" s="187" t="s">
        <v>79</v>
      </c>
      <c r="H2" s="187" t="s">
        <v>111</v>
      </c>
      <c r="I2" s="196" t="s">
        <v>81</v>
      </c>
      <c r="J2" s="169"/>
      <c r="K2" s="178" t="s">
        <v>112</v>
      </c>
      <c r="L2" s="169"/>
      <c r="M2" s="187" t="s">
        <v>113</v>
      </c>
      <c r="N2" s="63"/>
      <c r="O2" s="187" t="s">
        <v>114</v>
      </c>
      <c r="P2" s="164" t="s">
        <v>115</v>
      </c>
      <c r="Q2" s="164" t="s">
        <v>116</v>
      </c>
      <c r="R2" s="192" t="s">
        <v>117</v>
      </c>
      <c r="S2" s="154"/>
      <c r="T2" s="154"/>
      <c r="U2" s="154"/>
      <c r="V2" s="155"/>
      <c r="W2" s="187" t="s">
        <v>13</v>
      </c>
    </row>
    <row r="3" spans="1:23" ht="15.75" customHeight="1">
      <c r="A3" s="170"/>
      <c r="B3" s="171"/>
      <c r="C3" s="187" t="s">
        <v>82</v>
      </c>
      <c r="D3" s="187" t="s">
        <v>8</v>
      </c>
      <c r="E3" s="187" t="s">
        <v>118</v>
      </c>
      <c r="F3" s="188"/>
      <c r="G3" s="188"/>
      <c r="H3" s="188"/>
      <c r="I3" s="172"/>
      <c r="J3" s="174"/>
      <c r="K3" s="172"/>
      <c r="L3" s="174"/>
      <c r="M3" s="188"/>
      <c r="N3" s="63"/>
      <c r="O3" s="188"/>
      <c r="P3" s="188"/>
      <c r="Q3" s="188"/>
      <c r="R3" s="189">
        <v>45017</v>
      </c>
      <c r="S3" s="189">
        <v>45139</v>
      </c>
      <c r="T3" s="189">
        <v>45261</v>
      </c>
      <c r="U3" s="190" t="s">
        <v>119</v>
      </c>
      <c r="V3" s="164" t="s">
        <v>120</v>
      </c>
      <c r="W3" s="188"/>
    </row>
    <row r="4" spans="1:23" ht="15.75">
      <c r="A4" s="172"/>
      <c r="B4" s="174"/>
      <c r="C4" s="165"/>
      <c r="D4" s="165"/>
      <c r="E4" s="165"/>
      <c r="F4" s="165"/>
      <c r="G4" s="165"/>
      <c r="H4" s="165"/>
      <c r="I4" s="4" t="s">
        <v>85</v>
      </c>
      <c r="J4" s="4" t="s">
        <v>86</v>
      </c>
      <c r="K4" s="4" t="s">
        <v>85</v>
      </c>
      <c r="L4" s="4" t="s">
        <v>86</v>
      </c>
      <c r="M4" s="165"/>
      <c r="N4" s="63"/>
      <c r="O4" s="165"/>
      <c r="P4" s="165"/>
      <c r="Q4" s="165"/>
      <c r="R4" s="165"/>
      <c r="S4" s="165"/>
      <c r="T4" s="165"/>
      <c r="U4" s="165"/>
      <c r="V4" s="165"/>
      <c r="W4" s="165"/>
    </row>
    <row r="5" spans="1:23" ht="30">
      <c r="A5" s="4" t="s">
        <v>87</v>
      </c>
      <c r="B5" s="64" t="str">
        <f>'Plano de trabalho'!B4</f>
        <v>Elevar a produtividade docente</v>
      </c>
      <c r="C5" s="59" t="str">
        <f>'Plano de trabalho'!C$4</f>
        <v>Executar ações de indução estratégica para expansão dos Programas de Pós-Graduação.</v>
      </c>
      <c r="D5" s="65" t="str">
        <f>'Plano de trabalho'!D$4</f>
        <v>2.2</v>
      </c>
      <c r="E5" s="59" t="str">
        <f>'Plano de trabalho'!E$4</f>
        <v>OE 02 - Expandir e Consolidar cursos de Graduação, Pós-Graduação e da Educação Básica.</v>
      </c>
      <c r="F5" s="65" t="str">
        <f>'Plano de trabalho'!F$4</f>
        <v>Apoio à Produção Docente e Discente</v>
      </c>
      <c r="G5" s="65" t="str">
        <f>'Plano de trabalho'!G$4</f>
        <v>Formação</v>
      </c>
      <c r="H5" s="65" t="str">
        <f>'Plano de trabalho'!H$4</f>
        <v>Emmanuel Dutra</v>
      </c>
      <c r="I5" s="66">
        <f>'Plano de trabalho'!I$4</f>
        <v>45139</v>
      </c>
      <c r="J5" s="66">
        <f>'Plano de trabalho'!J$4</f>
        <v>45646</v>
      </c>
      <c r="K5" s="67"/>
      <c r="L5" s="67"/>
      <c r="M5" s="68" t="s">
        <v>138</v>
      </c>
      <c r="N5" s="63"/>
      <c r="O5" s="69"/>
      <c r="P5" s="70"/>
      <c r="Q5" s="71"/>
      <c r="R5" s="72"/>
      <c r="S5" s="72"/>
      <c r="T5" s="72"/>
      <c r="U5" s="73" t="str">
        <f>IFERROR((V5/P5),"")</f>
        <v/>
      </c>
      <c r="V5" s="74">
        <f>O5+R5+S5+T5</f>
        <v>0</v>
      </c>
      <c r="W5" s="75"/>
    </row>
    <row r="6" spans="1:23" ht="15.75">
      <c r="A6" s="76" t="s">
        <v>89</v>
      </c>
      <c r="B6" s="64" t="str">
        <f>'Plano de trabalho'!B5</f>
        <v>Elevar o número de submissões de artigos a periódicos qualificados como A1 a A4 na CAPES</v>
      </c>
      <c r="C6" s="201"/>
      <c r="D6" s="168"/>
      <c r="E6" s="168"/>
      <c r="F6" s="168"/>
      <c r="G6" s="168"/>
      <c r="H6" s="168"/>
      <c r="I6" s="168"/>
      <c r="J6" s="169"/>
      <c r="K6" s="201"/>
      <c r="L6" s="168"/>
      <c r="M6" s="169"/>
      <c r="N6" s="63"/>
      <c r="O6" s="194"/>
      <c r="P6" s="168"/>
      <c r="Q6" s="168"/>
      <c r="R6" s="168"/>
      <c r="S6" s="168"/>
      <c r="T6" s="168"/>
      <c r="U6" s="168"/>
      <c r="V6" s="169"/>
      <c r="W6" s="77"/>
    </row>
    <row r="7" spans="1:23" ht="15.75">
      <c r="A7" s="76" t="s">
        <v>90</v>
      </c>
      <c r="B7" s="78" t="str">
        <f>'Plano de trabalho'!B6</f>
        <v>2 publicações/docente por ano</v>
      </c>
      <c r="C7" s="170"/>
      <c r="D7" s="152"/>
      <c r="E7" s="152"/>
      <c r="F7" s="152"/>
      <c r="G7" s="152"/>
      <c r="H7" s="152"/>
      <c r="I7" s="152"/>
      <c r="J7" s="171"/>
      <c r="K7" s="170"/>
      <c r="L7" s="152"/>
      <c r="M7" s="171"/>
      <c r="N7" s="63"/>
      <c r="O7" s="170"/>
      <c r="P7" s="152"/>
      <c r="Q7" s="152"/>
      <c r="R7" s="152"/>
      <c r="S7" s="152"/>
      <c r="T7" s="152"/>
      <c r="U7" s="152"/>
      <c r="V7" s="171"/>
      <c r="W7" s="77"/>
    </row>
    <row r="8" spans="1:23" ht="15.75">
      <c r="A8" s="192" t="s">
        <v>91</v>
      </c>
      <c r="B8" s="155"/>
      <c r="C8" s="172"/>
      <c r="D8" s="173"/>
      <c r="E8" s="173"/>
      <c r="F8" s="173"/>
      <c r="G8" s="173"/>
      <c r="H8" s="173"/>
      <c r="I8" s="173"/>
      <c r="J8" s="174"/>
      <c r="K8" s="172"/>
      <c r="L8" s="173"/>
      <c r="M8" s="174"/>
      <c r="N8" s="63"/>
      <c r="O8" s="170"/>
      <c r="P8" s="152"/>
      <c r="Q8" s="152"/>
      <c r="R8" s="152"/>
      <c r="S8" s="152"/>
      <c r="T8" s="152"/>
      <c r="U8" s="152"/>
      <c r="V8" s="171"/>
      <c r="W8" s="79"/>
    </row>
    <row r="9" spans="1:23" ht="30">
      <c r="A9" s="80" t="s">
        <v>92</v>
      </c>
      <c r="B9" s="78" t="str">
        <f>'Plano de trabalho'!B8</f>
        <v>Incentivar os docentes a priorizar a submissão de artigos a periódicos, em detrimento à submissão a conferências.</v>
      </c>
      <c r="C9" s="59" t="str">
        <f>'Plano de trabalho'!$C8</f>
        <v>Executar ações de indução estratégica para expansão dos Programas de Pós-Graduação.</v>
      </c>
      <c r="D9" s="65" t="str">
        <f>'Plano de trabalho'!$D8</f>
        <v>2.2</v>
      </c>
      <c r="E9" s="59" t="str">
        <f>'Plano de trabalho'!$E8</f>
        <v>OE 02 - Expandir e Consolidar cursos de Graduação, Pós-Graduação e da Educação Básica.</v>
      </c>
      <c r="F9" s="65" t="str">
        <f>'Plano de trabalho'!$F8</f>
        <v>Apoio à Produção Docente e Discente</v>
      </c>
      <c r="G9" s="65" t="str">
        <f>'Plano de trabalho'!$G8</f>
        <v>Formação</v>
      </c>
      <c r="H9" s="65" t="str">
        <f>'Plano de trabalho'!$H8</f>
        <v>Vinicius Saito de Barros</v>
      </c>
      <c r="I9" s="66">
        <f>'Plano de trabalho'!I8</f>
        <v>45139</v>
      </c>
      <c r="J9" s="66">
        <f>'Plano de trabalho'!J8</f>
        <v>45646</v>
      </c>
      <c r="K9" s="81"/>
      <c r="L9" s="81"/>
      <c r="M9" s="68" t="s">
        <v>138</v>
      </c>
      <c r="N9" s="63"/>
      <c r="O9" s="170"/>
      <c r="P9" s="152"/>
      <c r="Q9" s="152"/>
      <c r="R9" s="152"/>
      <c r="S9" s="152"/>
      <c r="T9" s="152"/>
      <c r="U9" s="152"/>
      <c r="V9" s="171"/>
      <c r="W9" s="77"/>
    </row>
    <row r="10" spans="1:23" ht="30">
      <c r="A10" s="80" t="s">
        <v>93</v>
      </c>
      <c r="B10" s="78" t="str">
        <f>'Plano de trabalho'!B9</f>
        <v>Incrementar a divulgação, entre os docentes, das oportunidades de financiamento de pesquisa e custeio de publicação.</v>
      </c>
      <c r="C10" s="59" t="str">
        <f>'Plano de trabalho'!$C9</f>
        <v>Executar ações de indução estratégica para expansão dos Programas de Pós-Graduação.</v>
      </c>
      <c r="D10" s="65" t="str">
        <f>'Plano de trabalho'!$D9</f>
        <v>2.2</v>
      </c>
      <c r="E10" s="59" t="str">
        <f>'Plano de trabalho'!$E9</f>
        <v>OE 02 - Expandir e Consolidar cursos de Graduação, Pós-Graduação e da Educação Básica.</v>
      </c>
      <c r="F10" s="65" t="str">
        <f>'Plano de trabalho'!$F9</f>
        <v>Apoio à Produção Docente e Discente</v>
      </c>
      <c r="G10" s="65" t="str">
        <f>'Plano de trabalho'!$G9</f>
        <v>Formação</v>
      </c>
      <c r="H10" s="65" t="str">
        <f>'Plano de trabalho'!$H9</f>
        <v>Emmanuel Dutra</v>
      </c>
      <c r="I10" s="66">
        <f>'Plano de trabalho'!I9</f>
        <v>45139</v>
      </c>
      <c r="J10" s="66">
        <f>'Plano de trabalho'!J9</f>
        <v>45646</v>
      </c>
      <c r="K10" s="81"/>
      <c r="L10" s="81"/>
      <c r="M10" s="68" t="s">
        <v>138</v>
      </c>
      <c r="N10" s="63"/>
      <c r="O10" s="170"/>
      <c r="P10" s="152"/>
      <c r="Q10" s="152"/>
      <c r="R10" s="152"/>
      <c r="S10" s="152"/>
      <c r="T10" s="152"/>
      <c r="U10" s="152"/>
      <c r="V10" s="171"/>
      <c r="W10" s="79"/>
    </row>
    <row r="11" spans="1:23" ht="30">
      <c r="A11" s="80" t="s">
        <v>94</v>
      </c>
      <c r="B11" s="57" t="str">
        <f>'Plano de trabalho'!B10</f>
        <v>Avaliar a elaboração de critérios progressivos de produtividade para permanência do docente no corpo permanente do programa.</v>
      </c>
      <c r="C11" s="59" t="str">
        <f>'Plano de trabalho'!$C10</f>
        <v>Executar ações de indução estratégica para expansão dos Programas de Pós-Graduação.</v>
      </c>
      <c r="D11" s="65" t="str">
        <f>'Plano de trabalho'!$D10</f>
        <v>2.2</v>
      </c>
      <c r="E11" s="59" t="str">
        <f>'Plano de trabalho'!$E10</f>
        <v>OE 02 - Expandir e Consolidar cursos de Graduação, Pós-Graduação e da Educação Básica.</v>
      </c>
      <c r="F11" s="65" t="str">
        <f>'Plano de trabalho'!$F10</f>
        <v>Apoio à Produção Docente e Discente</v>
      </c>
      <c r="G11" s="65" t="str">
        <f>'Plano de trabalho'!$G10</f>
        <v>Formação</v>
      </c>
      <c r="H11" s="65" t="str">
        <f>'Plano de trabalho'!$H10</f>
        <v>Antonio Celso Dantas Antonino</v>
      </c>
      <c r="I11" s="66">
        <f>'Plano de trabalho'!I10</f>
        <v>45139</v>
      </c>
      <c r="J11" s="66">
        <f>'Plano de trabalho'!J10</f>
        <v>45646</v>
      </c>
      <c r="K11" s="81"/>
      <c r="L11" s="81"/>
      <c r="M11" s="68" t="s">
        <v>138</v>
      </c>
      <c r="N11" s="63"/>
      <c r="O11" s="170"/>
      <c r="P11" s="152"/>
      <c r="Q11" s="152"/>
      <c r="R11" s="152"/>
      <c r="S11" s="152"/>
      <c r="T11" s="152"/>
      <c r="U11" s="152"/>
      <c r="V11" s="171"/>
      <c r="W11" s="79"/>
    </row>
    <row r="12" spans="1:23" ht="30">
      <c r="A12" s="80" t="s">
        <v>95</v>
      </c>
      <c r="B12" s="78">
        <f>'Plano de trabalho'!B11</f>
        <v>0</v>
      </c>
      <c r="C12" s="59" t="str">
        <f>'Plano de trabalho'!$C11</f>
        <v>Executar ações de indução estratégica para expansão dos Programas de Pós-Graduação.</v>
      </c>
      <c r="D12" s="65" t="str">
        <f>'Plano de trabalho'!$D11</f>
        <v>2.2</v>
      </c>
      <c r="E12" s="59" t="str">
        <f>'Plano de trabalho'!$E11</f>
        <v>OE 02 - Expandir e Consolidar cursos de Graduação, Pós-Graduação e da Educação Básica.</v>
      </c>
      <c r="F12" s="65" t="str">
        <f>'Plano de trabalho'!$F11</f>
        <v>Apoio à Produção Docente e Discente</v>
      </c>
      <c r="G12" s="65" t="str">
        <f>'Plano de trabalho'!$G11</f>
        <v>Formação</v>
      </c>
      <c r="H12" s="65" t="str">
        <f>'Plano de trabalho'!$H11</f>
        <v>Escolher na lista suspensa</v>
      </c>
      <c r="I12" s="66">
        <f>'Plano de trabalho'!I11</f>
        <v>0</v>
      </c>
      <c r="J12" s="66">
        <f>'Plano de trabalho'!J11</f>
        <v>0</v>
      </c>
      <c r="K12" s="81"/>
      <c r="L12" s="81"/>
      <c r="M12" s="68" t="s">
        <v>121</v>
      </c>
      <c r="N12" s="63"/>
      <c r="O12" s="172"/>
      <c r="P12" s="173"/>
      <c r="Q12" s="173"/>
      <c r="R12" s="173"/>
      <c r="S12" s="173"/>
      <c r="T12" s="173"/>
      <c r="U12" s="173"/>
      <c r="V12" s="174"/>
      <c r="W12" s="79"/>
    </row>
    <row r="13" spans="1:23" ht="15.75" customHeight="1">
      <c r="A13" s="198" t="s">
        <v>24</v>
      </c>
      <c r="B13" s="169"/>
      <c r="C13" s="199" t="s">
        <v>96</v>
      </c>
      <c r="D13" s="154"/>
      <c r="E13" s="155"/>
      <c r="F13" s="191" t="s">
        <v>78</v>
      </c>
      <c r="G13" s="191" t="s">
        <v>79</v>
      </c>
      <c r="H13" s="191" t="s">
        <v>111</v>
      </c>
      <c r="I13" s="198" t="s">
        <v>81</v>
      </c>
      <c r="J13" s="169"/>
      <c r="K13" s="179" t="s">
        <v>112</v>
      </c>
      <c r="L13" s="169"/>
      <c r="M13" s="191" t="s">
        <v>113</v>
      </c>
      <c r="N13" s="63"/>
      <c r="O13" s="191" t="s">
        <v>114</v>
      </c>
      <c r="P13" s="180" t="s">
        <v>115</v>
      </c>
      <c r="Q13" s="180" t="s">
        <v>116</v>
      </c>
      <c r="R13" s="199" t="s">
        <v>117</v>
      </c>
      <c r="S13" s="154"/>
      <c r="T13" s="154"/>
      <c r="U13" s="154"/>
      <c r="V13" s="155"/>
      <c r="W13" s="191" t="s">
        <v>13</v>
      </c>
    </row>
    <row r="14" spans="1:23" ht="15.75" customHeight="1">
      <c r="A14" s="170"/>
      <c r="B14" s="171"/>
      <c r="C14" s="191" t="s">
        <v>82</v>
      </c>
      <c r="D14" s="191" t="s">
        <v>8</v>
      </c>
      <c r="E14" s="191" t="s">
        <v>118</v>
      </c>
      <c r="F14" s="188"/>
      <c r="G14" s="188"/>
      <c r="H14" s="188"/>
      <c r="I14" s="172"/>
      <c r="J14" s="174"/>
      <c r="K14" s="172"/>
      <c r="L14" s="174"/>
      <c r="M14" s="188"/>
      <c r="N14" s="63"/>
      <c r="O14" s="188"/>
      <c r="P14" s="188"/>
      <c r="Q14" s="188"/>
      <c r="R14" s="200">
        <v>45017</v>
      </c>
      <c r="S14" s="200">
        <v>45139</v>
      </c>
      <c r="T14" s="200">
        <v>45261</v>
      </c>
      <c r="U14" s="195" t="s">
        <v>119</v>
      </c>
      <c r="V14" s="180" t="s">
        <v>120</v>
      </c>
      <c r="W14" s="188"/>
    </row>
    <row r="15" spans="1:23" ht="15.75">
      <c r="A15" s="172"/>
      <c r="B15" s="174"/>
      <c r="C15" s="165"/>
      <c r="D15" s="165"/>
      <c r="E15" s="165"/>
      <c r="F15" s="165"/>
      <c r="G15" s="165"/>
      <c r="H15" s="165"/>
      <c r="I15" s="82" t="s">
        <v>85</v>
      </c>
      <c r="J15" s="82" t="s">
        <v>86</v>
      </c>
      <c r="K15" s="82" t="s">
        <v>85</v>
      </c>
      <c r="L15" s="82" t="s">
        <v>86</v>
      </c>
      <c r="M15" s="165"/>
      <c r="N15" s="63"/>
      <c r="O15" s="165"/>
      <c r="P15" s="165"/>
      <c r="Q15" s="165"/>
      <c r="R15" s="165"/>
      <c r="S15" s="165"/>
      <c r="T15" s="165"/>
      <c r="U15" s="165"/>
      <c r="V15" s="165"/>
      <c r="W15" s="165"/>
    </row>
    <row r="16" spans="1:23" ht="30">
      <c r="A16" s="82" t="s">
        <v>100</v>
      </c>
      <c r="B16" s="64" t="str">
        <f>'Plano de trabalho'!B14</f>
        <v>Promover o aumento da qualidade dos trabalhos publicados por docentes e discentes</v>
      </c>
      <c r="C16" s="59" t="str">
        <f>'Plano de trabalho'!$C14</f>
        <v>Investir na qualidade da Pós-Graduação, diminuir a endogenia e reduzir assimetrias.</v>
      </c>
      <c r="D16" s="65" t="str">
        <f>'Plano de trabalho'!$D14</f>
        <v>2.1.</v>
      </c>
      <c r="E16" s="59" t="str">
        <f>'Plano de trabalho'!$E14</f>
        <v>OE 02 - Expandir e Consolidar cursos de Graduação, Pós-Graduação e da Educação Básica.</v>
      </c>
      <c r="F16" s="65" t="str">
        <f>'Plano de trabalho'!$F14</f>
        <v>Apoio à Produção Docente e Discente</v>
      </c>
      <c r="G16" s="65" t="str">
        <f>'Plano de trabalho'!$G14</f>
        <v>Formação</v>
      </c>
      <c r="H16" s="65" t="str">
        <f>'Plano de trabalho'!$H14</f>
        <v>Antonio Celso Dantas Antonino</v>
      </c>
      <c r="I16" s="83">
        <f>'Plano de trabalho'!$I14</f>
        <v>45139</v>
      </c>
      <c r="J16" s="83">
        <f>'Plano de trabalho'!$J14</f>
        <v>45646</v>
      </c>
      <c r="K16" s="81"/>
      <c r="L16" s="81"/>
      <c r="M16" s="68" t="s">
        <v>138</v>
      </c>
      <c r="N16" s="63"/>
      <c r="O16" s="69"/>
      <c r="P16" s="70"/>
      <c r="Q16" s="71"/>
      <c r="R16" s="72"/>
      <c r="S16" s="72"/>
      <c r="T16" s="72"/>
      <c r="U16" s="84" t="str">
        <f>IFERROR((V16/P16),"")</f>
        <v/>
      </c>
      <c r="V16" s="74">
        <f>O16+R16+S16+T16</f>
        <v>0</v>
      </c>
      <c r="W16" s="79"/>
    </row>
    <row r="17" spans="1:23" ht="15.75">
      <c r="A17" s="76" t="s">
        <v>89</v>
      </c>
      <c r="B17" s="85" t="str">
        <f>'Plano de trabalho'!B25</f>
        <v>Reforçar a atuação da comissão de autoavaliação</v>
      </c>
      <c r="C17" s="197"/>
      <c r="D17" s="168"/>
      <c r="E17" s="168"/>
      <c r="F17" s="168"/>
      <c r="G17" s="168"/>
      <c r="H17" s="168"/>
      <c r="I17" s="168"/>
      <c r="J17" s="168"/>
      <c r="K17" s="193"/>
      <c r="L17" s="168"/>
      <c r="M17" s="169"/>
      <c r="N17" s="86"/>
      <c r="O17" s="194"/>
      <c r="P17" s="168"/>
      <c r="Q17" s="168"/>
      <c r="R17" s="168"/>
      <c r="S17" s="168"/>
      <c r="T17" s="168"/>
      <c r="U17" s="168"/>
      <c r="V17" s="169"/>
      <c r="W17" s="79"/>
    </row>
    <row r="18" spans="1:23" ht="15.75">
      <c r="A18" s="76" t="s">
        <v>90</v>
      </c>
      <c r="B18" s="78" t="str">
        <f>'Plano de trabalho'!B16</f>
        <v>Atingir uma publicação por dissertação e duas por tese</v>
      </c>
      <c r="C18" s="170"/>
      <c r="D18" s="152"/>
      <c r="E18" s="152"/>
      <c r="F18" s="152"/>
      <c r="G18" s="152"/>
      <c r="H18" s="152"/>
      <c r="I18" s="152"/>
      <c r="J18" s="152"/>
      <c r="K18" s="152"/>
      <c r="L18" s="152"/>
      <c r="M18" s="171"/>
      <c r="N18" s="86"/>
      <c r="O18" s="170"/>
      <c r="P18" s="152"/>
      <c r="Q18" s="152"/>
      <c r="R18" s="152"/>
      <c r="S18" s="152"/>
      <c r="T18" s="152"/>
      <c r="U18" s="152"/>
      <c r="V18" s="171"/>
      <c r="W18" s="79"/>
    </row>
    <row r="19" spans="1:23" ht="15.75">
      <c r="A19" s="199" t="s">
        <v>91</v>
      </c>
      <c r="B19" s="155"/>
      <c r="C19" s="172"/>
      <c r="D19" s="173"/>
      <c r="E19" s="173"/>
      <c r="F19" s="173"/>
      <c r="G19" s="173"/>
      <c r="H19" s="173"/>
      <c r="I19" s="173"/>
      <c r="J19" s="173"/>
      <c r="K19" s="173"/>
      <c r="L19" s="173"/>
      <c r="M19" s="174"/>
      <c r="N19" s="86"/>
      <c r="O19" s="170"/>
      <c r="P19" s="152"/>
      <c r="Q19" s="152"/>
      <c r="R19" s="152"/>
      <c r="S19" s="152"/>
      <c r="T19" s="152"/>
      <c r="U19" s="152"/>
      <c r="V19" s="171"/>
      <c r="W19" s="79"/>
    </row>
    <row r="20" spans="1:23" ht="30">
      <c r="A20" s="80" t="s">
        <v>92</v>
      </c>
      <c r="B20" s="78" t="str">
        <f>'Plano de trabalho'!B18</f>
        <v>Melhorar o acompanhamento dos trabalhos de teses e dissertações</v>
      </c>
      <c r="C20" s="59" t="str">
        <f>'Plano de trabalho'!$C18</f>
        <v>Investir na qualidade da Pós-Graduação, diminuir a endogenia e reduzir assimetrias.</v>
      </c>
      <c r="D20" s="65" t="str">
        <f>'Plano de trabalho'!$D18</f>
        <v>2.1.</v>
      </c>
      <c r="E20" s="59" t="str">
        <f>'Plano de trabalho'!$E18</f>
        <v>OE 02 - Expandir e Consolidar cursos de Graduação, Pós-Graduação e da Educação Básica.</v>
      </c>
      <c r="F20" s="65" t="str">
        <f>'Plano de trabalho'!$F18</f>
        <v>Apoio à Produção Docente e Discente</v>
      </c>
      <c r="G20" s="65" t="str">
        <f>'Plano de trabalho'!$G18</f>
        <v>Formação</v>
      </c>
      <c r="H20" s="65" t="str">
        <f>'Plano de trabalho'!$H18</f>
        <v>Emmanuel Dutra</v>
      </c>
      <c r="I20" s="66">
        <f>'Plano de trabalho'!$I18</f>
        <v>45139</v>
      </c>
      <c r="J20" s="66">
        <f>'Plano de trabalho'!$J18</f>
        <v>45646</v>
      </c>
      <c r="K20" s="81"/>
      <c r="L20" s="81"/>
      <c r="M20" s="68" t="s">
        <v>138</v>
      </c>
      <c r="N20" s="63"/>
      <c r="O20" s="170"/>
      <c r="P20" s="152"/>
      <c r="Q20" s="152"/>
      <c r="R20" s="152"/>
      <c r="S20" s="152"/>
      <c r="T20" s="152"/>
      <c r="U20" s="152"/>
      <c r="V20" s="171"/>
      <c r="W20" s="79"/>
    </row>
    <row r="21" spans="1:23" ht="15.75" customHeight="1">
      <c r="A21" s="80" t="s">
        <v>93</v>
      </c>
      <c r="B21" s="78" t="str">
        <f>'Plano de trabalho'!B19</f>
        <v>Realizar atividades para apoio a redação de artigos cientificos</v>
      </c>
      <c r="C21" s="59" t="str">
        <f>'Plano de trabalho'!$C19</f>
        <v>Investir na qualidade da Pós-Graduação, diminuir a endogenia e reduzir assimetrias.</v>
      </c>
      <c r="D21" s="65" t="str">
        <f>'Plano de trabalho'!$D19</f>
        <v>2.1.</v>
      </c>
      <c r="E21" s="59" t="str">
        <f>'Plano de trabalho'!$E19</f>
        <v>OE 02 - Expandir e Consolidar cursos de Graduação, Pós-Graduação e da Educação Básica.</v>
      </c>
      <c r="F21" s="65" t="str">
        <f>'Plano de trabalho'!$F19</f>
        <v>Apoio à Produção Docente e Discente</v>
      </c>
      <c r="G21" s="65" t="str">
        <f>'Plano de trabalho'!$G19</f>
        <v>Formação</v>
      </c>
      <c r="H21" s="65" t="str">
        <f>'Plano de trabalho'!$H19</f>
        <v>Carlos Brayner de Oliveira Lira</v>
      </c>
      <c r="I21" s="66">
        <f>'Plano de trabalho'!$I19</f>
        <v>45139</v>
      </c>
      <c r="J21" s="66">
        <f>'Plano de trabalho'!$J19</f>
        <v>45646</v>
      </c>
      <c r="K21" s="81"/>
      <c r="L21" s="81"/>
      <c r="M21" s="68" t="s">
        <v>138</v>
      </c>
      <c r="N21" s="63"/>
      <c r="O21" s="170"/>
      <c r="P21" s="152"/>
      <c r="Q21" s="152"/>
      <c r="R21" s="152"/>
      <c r="S21" s="152"/>
      <c r="T21" s="152"/>
      <c r="U21" s="152"/>
      <c r="V21" s="171"/>
      <c r="W21" s="79"/>
    </row>
    <row r="22" spans="1:23" ht="15.75" customHeight="1">
      <c r="A22" s="80" t="s">
        <v>94</v>
      </c>
      <c r="B22" s="78">
        <f>'Plano de trabalho'!B20</f>
        <v>0</v>
      </c>
      <c r="C22" s="59" t="str">
        <f>'Plano de trabalho'!$C20</f>
        <v>Investir na qualidade da Pós-Graduação, diminuir a endogenia e reduzir assimetrias.</v>
      </c>
      <c r="D22" s="65" t="str">
        <f>'Plano de trabalho'!$D20</f>
        <v>2.1.</v>
      </c>
      <c r="E22" s="59" t="str">
        <f>'Plano de trabalho'!$E20</f>
        <v>OE 02 - Expandir e Consolidar cursos de Graduação, Pós-Graduação e da Educação Básica.</v>
      </c>
      <c r="F22" s="65" t="str">
        <f>'Plano de trabalho'!$F20</f>
        <v>Apoio à Produção Docente e Discente</v>
      </c>
      <c r="G22" s="65" t="str">
        <f>'Plano de trabalho'!$G20</f>
        <v>Formação</v>
      </c>
      <c r="H22" s="65" t="str">
        <f>'Plano de trabalho'!$H20</f>
        <v>Escolher na lista suspensa</v>
      </c>
      <c r="I22" s="66">
        <f>'Plano de trabalho'!$I20</f>
        <v>0</v>
      </c>
      <c r="J22" s="66">
        <f>'Plano de trabalho'!$J20</f>
        <v>0</v>
      </c>
      <c r="K22" s="81"/>
      <c r="L22" s="81"/>
      <c r="M22" s="68" t="s">
        <v>121</v>
      </c>
      <c r="N22" s="63"/>
      <c r="O22" s="170"/>
      <c r="P22" s="152"/>
      <c r="Q22" s="152"/>
      <c r="R22" s="152"/>
      <c r="S22" s="152"/>
      <c r="T22" s="152"/>
      <c r="U22" s="152"/>
      <c r="V22" s="171"/>
      <c r="W22" s="79"/>
    </row>
    <row r="23" spans="1:23" ht="15.75" customHeight="1">
      <c r="A23" s="80" t="s">
        <v>95</v>
      </c>
      <c r="B23" s="78">
        <f>'Plano de trabalho'!B21</f>
        <v>0</v>
      </c>
      <c r="C23" s="59" t="str">
        <f>'Plano de trabalho'!$C21</f>
        <v>Investir na qualidade da Pós-Graduação, diminuir a endogenia e reduzir assimetrias.</v>
      </c>
      <c r="D23" s="65" t="str">
        <f>'Plano de trabalho'!$D21</f>
        <v>2.1.</v>
      </c>
      <c r="E23" s="59" t="str">
        <f>'Plano de trabalho'!$E21</f>
        <v>OE 02 - Expandir e Consolidar cursos de Graduação, Pós-Graduação e da Educação Básica.</v>
      </c>
      <c r="F23" s="65" t="str">
        <f>'Plano de trabalho'!$F21</f>
        <v>Apoio à Produção Docente e Discente</v>
      </c>
      <c r="G23" s="65" t="str">
        <f>'Plano de trabalho'!$G21</f>
        <v>Formação</v>
      </c>
      <c r="H23" s="65" t="str">
        <f>'Plano de trabalho'!$H21</f>
        <v>Escolher na lista suspensa</v>
      </c>
      <c r="I23" s="66">
        <f>'Plano de trabalho'!$I21</f>
        <v>0</v>
      </c>
      <c r="J23" s="66">
        <f>'Plano de trabalho'!$J21</f>
        <v>0</v>
      </c>
      <c r="K23" s="81"/>
      <c r="L23" s="81"/>
      <c r="M23" s="68" t="s">
        <v>121</v>
      </c>
      <c r="N23" s="63"/>
      <c r="O23" s="172"/>
      <c r="P23" s="173"/>
      <c r="Q23" s="173"/>
      <c r="R23" s="173"/>
      <c r="S23" s="173"/>
      <c r="T23" s="173"/>
      <c r="U23" s="173"/>
      <c r="V23" s="174"/>
      <c r="W23" s="79"/>
    </row>
    <row r="24" spans="1:23" ht="15.75" customHeight="1">
      <c r="A24" s="196" t="s">
        <v>24</v>
      </c>
      <c r="B24" s="169"/>
      <c r="C24" s="192" t="s">
        <v>96</v>
      </c>
      <c r="D24" s="154"/>
      <c r="E24" s="155"/>
      <c r="F24" s="187" t="s">
        <v>78</v>
      </c>
      <c r="G24" s="187" t="s">
        <v>79</v>
      </c>
      <c r="H24" s="187" t="s">
        <v>111</v>
      </c>
      <c r="I24" s="196" t="s">
        <v>81</v>
      </c>
      <c r="J24" s="169"/>
      <c r="K24" s="178" t="s">
        <v>112</v>
      </c>
      <c r="L24" s="169"/>
      <c r="M24" s="187" t="s">
        <v>113</v>
      </c>
      <c r="N24" s="63"/>
      <c r="O24" s="187" t="s">
        <v>114</v>
      </c>
      <c r="P24" s="164" t="s">
        <v>115</v>
      </c>
      <c r="Q24" s="164" t="s">
        <v>116</v>
      </c>
      <c r="R24" s="192" t="s">
        <v>117</v>
      </c>
      <c r="S24" s="154"/>
      <c r="T24" s="154"/>
      <c r="U24" s="154"/>
      <c r="V24" s="155"/>
      <c r="W24" s="187" t="s">
        <v>13</v>
      </c>
    </row>
    <row r="25" spans="1:23" ht="15.75" customHeight="1">
      <c r="A25" s="170"/>
      <c r="B25" s="171"/>
      <c r="C25" s="187" t="s">
        <v>82</v>
      </c>
      <c r="D25" s="187" t="s">
        <v>8</v>
      </c>
      <c r="E25" s="187" t="s">
        <v>118</v>
      </c>
      <c r="F25" s="188"/>
      <c r="G25" s="188"/>
      <c r="H25" s="188"/>
      <c r="I25" s="172"/>
      <c r="J25" s="174"/>
      <c r="K25" s="172"/>
      <c r="L25" s="174"/>
      <c r="M25" s="188"/>
      <c r="N25" s="63"/>
      <c r="O25" s="188"/>
      <c r="P25" s="188"/>
      <c r="Q25" s="188"/>
      <c r="R25" s="189">
        <v>45017</v>
      </c>
      <c r="S25" s="189">
        <v>45139</v>
      </c>
      <c r="T25" s="189">
        <v>45261</v>
      </c>
      <c r="U25" s="190" t="s">
        <v>119</v>
      </c>
      <c r="V25" s="164" t="s">
        <v>120</v>
      </c>
      <c r="W25" s="188"/>
    </row>
    <row r="26" spans="1:23" ht="15.75">
      <c r="A26" s="172"/>
      <c r="B26" s="174"/>
      <c r="C26" s="165"/>
      <c r="D26" s="165"/>
      <c r="E26" s="165"/>
      <c r="F26" s="165"/>
      <c r="G26" s="165"/>
      <c r="H26" s="165"/>
      <c r="I26" s="4" t="s">
        <v>85</v>
      </c>
      <c r="J26" s="4" t="s">
        <v>86</v>
      </c>
      <c r="K26" s="4" t="s">
        <v>85</v>
      </c>
      <c r="L26" s="4" t="s">
        <v>86</v>
      </c>
      <c r="M26" s="165"/>
      <c r="N26" s="63"/>
      <c r="O26" s="165"/>
      <c r="P26" s="165"/>
      <c r="Q26" s="165"/>
      <c r="R26" s="165"/>
      <c r="S26" s="165"/>
      <c r="T26" s="165"/>
      <c r="U26" s="165"/>
      <c r="V26" s="165"/>
      <c r="W26" s="165"/>
    </row>
    <row r="27" spans="1:23" ht="15.75" customHeight="1">
      <c r="A27" s="4" t="s">
        <v>103</v>
      </c>
      <c r="B27" s="64" t="str">
        <f>'Plano de trabalho'!B24</f>
        <v>Fortalecer o processo de autoavliação do programa</v>
      </c>
      <c r="C27" s="59" t="str">
        <f>'Plano de trabalho'!$C24</f>
        <v>Investir na qualidade da Pós-Graduação, diminuir a endogenia e reduzir assimetrias.</v>
      </c>
      <c r="D27" s="65" t="str">
        <f>'Plano de trabalho'!$D24</f>
        <v>2.1.</v>
      </c>
      <c r="E27" s="59" t="str">
        <f>'Plano de trabalho'!$E24</f>
        <v>OE 02 - Expandir e Consolidar cursos de Graduação, Pós-Graduação e da Educação Básica.</v>
      </c>
      <c r="F27" s="65" t="str">
        <f>'Plano de trabalho'!$F24</f>
        <v>Autoavaliação e Planejamento Estratégico</v>
      </c>
      <c r="G27" s="65" t="str">
        <f>'Plano de trabalho'!$G24</f>
        <v>Programa</v>
      </c>
      <c r="H27" s="65" t="str">
        <f>'Plano de trabalho'!$H24</f>
        <v>Antonio Celso Dantas Antonino</v>
      </c>
      <c r="I27" s="83">
        <f>'Plano de trabalho'!$I24</f>
        <v>45139</v>
      </c>
      <c r="J27" s="83">
        <f>'Plano de trabalho'!$J24</f>
        <v>45646</v>
      </c>
      <c r="K27" s="81"/>
      <c r="L27" s="81"/>
      <c r="M27" s="68" t="s">
        <v>138</v>
      </c>
      <c r="N27" s="63"/>
      <c r="O27" s="69"/>
      <c r="P27" s="70"/>
      <c r="Q27" s="71"/>
      <c r="R27" s="72"/>
      <c r="S27" s="72"/>
      <c r="T27" s="72"/>
      <c r="U27" s="73" t="str">
        <f>IFERROR((V27/P27),"")</f>
        <v/>
      </c>
      <c r="V27" s="74">
        <f>O27+R27+S27+T27</f>
        <v>0</v>
      </c>
      <c r="W27" s="79"/>
    </row>
    <row r="28" spans="1:23" ht="15.75" customHeight="1">
      <c r="A28" s="76" t="s">
        <v>89</v>
      </c>
      <c r="B28" s="78" t="str">
        <f>'Plano de trabalho'!B26</f>
        <v>Relatório anual de autoavalição do Proten</v>
      </c>
      <c r="C28" s="197"/>
      <c r="D28" s="168"/>
      <c r="E28" s="168"/>
      <c r="F28" s="168"/>
      <c r="G28" s="168"/>
      <c r="H28" s="168"/>
      <c r="I28" s="168"/>
      <c r="J28" s="168"/>
      <c r="K28" s="193"/>
      <c r="L28" s="168"/>
      <c r="M28" s="169"/>
      <c r="N28" s="86"/>
      <c r="O28" s="194"/>
      <c r="P28" s="168"/>
      <c r="Q28" s="168"/>
      <c r="R28" s="168"/>
      <c r="S28" s="168"/>
      <c r="T28" s="168"/>
      <c r="U28" s="168"/>
      <c r="V28" s="169"/>
      <c r="W28" s="79"/>
    </row>
    <row r="29" spans="1:23" ht="15.75" customHeight="1">
      <c r="A29" s="76" t="s">
        <v>90</v>
      </c>
      <c r="B29" s="78" t="str">
        <f>'Plano de trabalho'!B26</f>
        <v>Relatório anual de autoavalição do Proten</v>
      </c>
      <c r="C29" s="170"/>
      <c r="D29" s="152"/>
      <c r="E29" s="152"/>
      <c r="F29" s="152"/>
      <c r="G29" s="152"/>
      <c r="H29" s="152"/>
      <c r="I29" s="152"/>
      <c r="J29" s="152"/>
      <c r="K29" s="152"/>
      <c r="L29" s="152"/>
      <c r="M29" s="171"/>
      <c r="N29" s="86"/>
      <c r="O29" s="170"/>
      <c r="P29" s="152"/>
      <c r="Q29" s="152"/>
      <c r="R29" s="152"/>
      <c r="S29" s="152"/>
      <c r="T29" s="152"/>
      <c r="U29" s="152"/>
      <c r="V29" s="171"/>
      <c r="W29" s="79"/>
    </row>
    <row r="30" spans="1:23" ht="15.75" customHeight="1">
      <c r="A30" s="192" t="s">
        <v>91</v>
      </c>
      <c r="B30" s="155"/>
      <c r="C30" s="172"/>
      <c r="D30" s="173"/>
      <c r="E30" s="173"/>
      <c r="F30" s="173"/>
      <c r="G30" s="173"/>
      <c r="H30" s="173"/>
      <c r="I30" s="173"/>
      <c r="J30" s="173"/>
      <c r="K30" s="173"/>
      <c r="L30" s="173"/>
      <c r="M30" s="174"/>
      <c r="N30" s="86"/>
      <c r="O30" s="170"/>
      <c r="P30" s="152"/>
      <c r="Q30" s="152"/>
      <c r="R30" s="152"/>
      <c r="S30" s="152"/>
      <c r="T30" s="152"/>
      <c r="U30" s="152"/>
      <c r="V30" s="171"/>
      <c r="W30" s="79"/>
    </row>
    <row r="31" spans="1:23" ht="15.75" customHeight="1">
      <c r="A31" s="80" t="s">
        <v>92</v>
      </c>
      <c r="B31" s="78" t="str">
        <f>'Plano de trabalho'!B28</f>
        <v>Realizar reuniões periódicas da comissão de autoavaliação.</v>
      </c>
      <c r="C31" s="59" t="str">
        <f>'Plano de trabalho'!$C28</f>
        <v>Investir na qualidade da Pós-Graduação, diminuir a endogenia e reduzir assimetrias.</v>
      </c>
      <c r="D31" s="65" t="str">
        <f>'Plano de trabalho'!$D28</f>
        <v>2.1.</v>
      </c>
      <c r="E31" s="59" t="str">
        <f>'Plano de trabalho'!$E28</f>
        <v>OE 02 - Expandir e Consolidar cursos de Graduação, Pós-Graduação e da Educação Básica.</v>
      </c>
      <c r="F31" s="65" t="str">
        <f>'Plano de trabalho'!$F28</f>
        <v>Autoavaliação e Planejamento Estratégico</v>
      </c>
      <c r="G31" s="65" t="str">
        <f>'Plano de trabalho'!$G28</f>
        <v>Programa</v>
      </c>
      <c r="H31" s="65" t="str">
        <f>'Plano de trabalho'!$H28</f>
        <v>Antonio Celso Dantas Antonino</v>
      </c>
      <c r="I31" s="66">
        <f>'Plano de trabalho'!$I28</f>
        <v>45139</v>
      </c>
      <c r="J31" s="66">
        <f>'Plano de trabalho'!$J28</f>
        <v>45646</v>
      </c>
      <c r="K31" s="81"/>
      <c r="L31" s="81"/>
      <c r="M31" s="68" t="s">
        <v>138</v>
      </c>
      <c r="N31" s="63"/>
      <c r="O31" s="170"/>
      <c r="P31" s="152"/>
      <c r="Q31" s="152"/>
      <c r="R31" s="152"/>
      <c r="S31" s="152"/>
      <c r="T31" s="152"/>
      <c r="U31" s="152"/>
      <c r="V31" s="171"/>
      <c r="W31" s="79"/>
    </row>
    <row r="32" spans="1:23" ht="15.75" customHeight="1">
      <c r="A32" s="80" t="s">
        <v>93</v>
      </c>
      <c r="B32" s="78" t="str">
        <f>'Plano de trabalho'!B29</f>
        <v>Informar os docentes e discentes sobre os mecanismos de avaliação CAPES.</v>
      </c>
      <c r="C32" s="59" t="str">
        <f>'Plano de trabalho'!$C29</f>
        <v>Investir na qualidade da Pós-Graduação, diminuir a endogenia e reduzir assimetrias.</v>
      </c>
      <c r="D32" s="65" t="str">
        <f>'Plano de trabalho'!$D29</f>
        <v>2.1.</v>
      </c>
      <c r="E32" s="59" t="str">
        <f>'Plano de trabalho'!$E29</f>
        <v>OE 02 - Expandir e Consolidar cursos de Graduação, Pós-Graduação e da Educação Básica.</v>
      </c>
      <c r="F32" s="65" t="str">
        <f>'Plano de trabalho'!$F29</f>
        <v>Autoavaliação e Planejamento Estratégico</v>
      </c>
      <c r="G32" s="65" t="str">
        <f>'Plano de trabalho'!$G29</f>
        <v>Programa</v>
      </c>
      <c r="H32" s="65" t="str">
        <f>'Plano de trabalho'!$H29</f>
        <v>Emmanuel Dutra</v>
      </c>
      <c r="I32" s="66">
        <f>'Plano de trabalho'!$I29</f>
        <v>45139</v>
      </c>
      <c r="J32" s="66">
        <f>'Plano de trabalho'!$J29</f>
        <v>45646</v>
      </c>
      <c r="K32" s="81"/>
      <c r="L32" s="81"/>
      <c r="M32" s="68" t="s">
        <v>138</v>
      </c>
      <c r="N32" s="63"/>
      <c r="O32" s="170"/>
      <c r="P32" s="152"/>
      <c r="Q32" s="152"/>
      <c r="R32" s="152"/>
      <c r="S32" s="152"/>
      <c r="T32" s="152"/>
      <c r="U32" s="152"/>
      <c r="V32" s="171"/>
      <c r="W32" s="79"/>
    </row>
    <row r="33" spans="1:23" ht="15.75" customHeight="1">
      <c r="A33" s="80" t="s">
        <v>94</v>
      </c>
      <c r="B33" s="57" t="str">
        <f>'Plano de trabalho'!B30</f>
        <v>Fazer levantamento semestral de "metricas" dos docentes</v>
      </c>
      <c r="C33" s="59" t="str">
        <f>'Plano de trabalho'!$C30</f>
        <v>Investir na qualidade da Pós-Graduação, diminuir a endogenia e reduzir assimetrias.</v>
      </c>
      <c r="D33" s="65" t="str">
        <f>'Plano de trabalho'!$D30</f>
        <v>2.1.</v>
      </c>
      <c r="E33" s="59" t="str">
        <f>'Plano de trabalho'!$E30</f>
        <v>OE 02 - Expandir e Consolidar cursos de Graduação, Pós-Graduação e da Educação Básica.</v>
      </c>
      <c r="F33" s="65" t="str">
        <f>'Plano de trabalho'!$F30</f>
        <v>Autoavaliação e Planejamento Estratégico</v>
      </c>
      <c r="G33" s="65" t="str">
        <f>'Plano de trabalho'!$G30</f>
        <v>Programa</v>
      </c>
      <c r="H33" s="65" t="str">
        <f>'Plano de trabalho'!$H30</f>
        <v>Antonio Celso Dantas Antonino</v>
      </c>
      <c r="I33" s="66">
        <f>'Plano de trabalho'!$I30</f>
        <v>45139</v>
      </c>
      <c r="J33" s="66">
        <f>'Plano de trabalho'!$J30</f>
        <v>45646</v>
      </c>
      <c r="K33" s="81"/>
      <c r="L33" s="81"/>
      <c r="M33" s="68" t="s">
        <v>138</v>
      </c>
      <c r="N33" s="63"/>
      <c r="O33" s="170"/>
      <c r="P33" s="152"/>
      <c r="Q33" s="152"/>
      <c r="R33" s="152"/>
      <c r="S33" s="152"/>
      <c r="T33" s="152"/>
      <c r="U33" s="152"/>
      <c r="V33" s="171"/>
      <c r="W33" s="79"/>
    </row>
    <row r="34" spans="1:23" ht="15.75" customHeight="1">
      <c r="A34" s="80" t="s">
        <v>95</v>
      </c>
      <c r="B34" s="78">
        <f>'Plano de trabalho'!B31</f>
        <v>0</v>
      </c>
      <c r="C34" s="59" t="str">
        <f>'Plano de trabalho'!$C31</f>
        <v>Investir na qualidade da Pós-Graduação, diminuir a endogenia e reduzir assimetrias.</v>
      </c>
      <c r="D34" s="65" t="str">
        <f>'Plano de trabalho'!$D31</f>
        <v>2.1.</v>
      </c>
      <c r="E34" s="59" t="str">
        <f>'Plano de trabalho'!$E31</f>
        <v>OE 02 - Expandir e Consolidar cursos de Graduação, Pós-Graduação e da Educação Básica.</v>
      </c>
      <c r="F34" s="65" t="str">
        <f>'Plano de trabalho'!$F31</f>
        <v>Autoavaliação e Planejamento Estratégico</v>
      </c>
      <c r="G34" s="65" t="str">
        <f>'Plano de trabalho'!$G31</f>
        <v>Programa</v>
      </c>
      <c r="H34" s="65" t="str">
        <f>'Plano de trabalho'!$H31</f>
        <v>Escolher na lista suspensa</v>
      </c>
      <c r="I34" s="66">
        <f>'Plano de trabalho'!$I31</f>
        <v>0</v>
      </c>
      <c r="J34" s="66">
        <f>'Plano de trabalho'!$J31</f>
        <v>0</v>
      </c>
      <c r="K34" s="81"/>
      <c r="L34" s="81"/>
      <c r="M34" s="68" t="s">
        <v>121</v>
      </c>
      <c r="N34" s="63"/>
      <c r="O34" s="172"/>
      <c r="P34" s="173"/>
      <c r="Q34" s="173"/>
      <c r="R34" s="173"/>
      <c r="S34" s="173"/>
      <c r="T34" s="173"/>
      <c r="U34" s="173"/>
      <c r="V34" s="174"/>
      <c r="W34" s="79"/>
    </row>
    <row r="35" spans="1:23" ht="15.75" customHeight="1">
      <c r="A35" s="198" t="s">
        <v>24</v>
      </c>
      <c r="B35" s="169"/>
      <c r="C35" s="199" t="s">
        <v>96</v>
      </c>
      <c r="D35" s="154"/>
      <c r="E35" s="155"/>
      <c r="F35" s="191" t="s">
        <v>78</v>
      </c>
      <c r="G35" s="191" t="s">
        <v>79</v>
      </c>
      <c r="H35" s="191" t="s">
        <v>111</v>
      </c>
      <c r="I35" s="198" t="s">
        <v>81</v>
      </c>
      <c r="J35" s="169"/>
      <c r="K35" s="179" t="s">
        <v>112</v>
      </c>
      <c r="L35" s="169"/>
      <c r="M35" s="191" t="s">
        <v>113</v>
      </c>
      <c r="N35" s="63"/>
      <c r="O35" s="191" t="s">
        <v>114</v>
      </c>
      <c r="P35" s="180" t="s">
        <v>115</v>
      </c>
      <c r="Q35" s="180" t="s">
        <v>116</v>
      </c>
      <c r="R35" s="199" t="s">
        <v>117</v>
      </c>
      <c r="S35" s="154"/>
      <c r="T35" s="154"/>
      <c r="U35" s="154"/>
      <c r="V35" s="155"/>
      <c r="W35" s="191" t="s">
        <v>13</v>
      </c>
    </row>
    <row r="36" spans="1:23" ht="15.75" customHeight="1">
      <c r="A36" s="170"/>
      <c r="B36" s="171"/>
      <c r="C36" s="191" t="s">
        <v>82</v>
      </c>
      <c r="D36" s="191" t="s">
        <v>8</v>
      </c>
      <c r="E36" s="191" t="s">
        <v>118</v>
      </c>
      <c r="F36" s="188"/>
      <c r="G36" s="188"/>
      <c r="H36" s="188"/>
      <c r="I36" s="172"/>
      <c r="J36" s="174"/>
      <c r="K36" s="172"/>
      <c r="L36" s="174"/>
      <c r="M36" s="188"/>
      <c r="N36" s="63"/>
      <c r="O36" s="188"/>
      <c r="P36" s="188"/>
      <c r="Q36" s="188"/>
      <c r="R36" s="200">
        <v>45017</v>
      </c>
      <c r="S36" s="200">
        <v>45139</v>
      </c>
      <c r="T36" s="200">
        <v>45261</v>
      </c>
      <c r="U36" s="195" t="s">
        <v>119</v>
      </c>
      <c r="V36" s="180" t="s">
        <v>120</v>
      </c>
      <c r="W36" s="188"/>
    </row>
    <row r="37" spans="1:23" ht="15.75">
      <c r="A37" s="172"/>
      <c r="B37" s="174"/>
      <c r="C37" s="165"/>
      <c r="D37" s="165"/>
      <c r="E37" s="165"/>
      <c r="F37" s="165"/>
      <c r="G37" s="165"/>
      <c r="H37" s="165"/>
      <c r="I37" s="82" t="s">
        <v>85</v>
      </c>
      <c r="J37" s="82" t="s">
        <v>86</v>
      </c>
      <c r="K37" s="82" t="s">
        <v>85</v>
      </c>
      <c r="L37" s="82" t="s">
        <v>86</v>
      </c>
      <c r="M37" s="165"/>
      <c r="N37" s="63"/>
      <c r="O37" s="165"/>
      <c r="P37" s="165"/>
      <c r="Q37" s="165"/>
      <c r="R37" s="165"/>
      <c r="S37" s="165"/>
      <c r="T37" s="165"/>
      <c r="U37" s="165"/>
      <c r="V37" s="165"/>
      <c r="W37" s="165"/>
    </row>
    <row r="38" spans="1:23" ht="15.75" customHeight="1">
      <c r="A38" s="82" t="s">
        <v>106</v>
      </c>
      <c r="B38" s="64" t="str">
        <f>'Plano de trabalho'!B34</f>
        <v>Melhorar a divulgação do programa</v>
      </c>
      <c r="C38" s="59" t="str">
        <f>'Plano de trabalho'!$C34</f>
        <v>Executar ações de indução estratégica para expansão dos Programas de Pós-Graduação.</v>
      </c>
      <c r="D38" s="65" t="str">
        <f>'Plano de trabalho'!$D34</f>
        <v>2.2</v>
      </c>
      <c r="E38" s="59" t="str">
        <f>'Plano de trabalho'!$E34</f>
        <v>OE 02 - Expandir e Consolidar cursos de Graduação, Pós-Graduação e da Educação Básica.</v>
      </c>
      <c r="F38" s="65" t="str">
        <f>'Plano de trabalho'!$F34</f>
        <v>Visibilidade</v>
      </c>
      <c r="G38" s="65" t="str">
        <f>'Plano de trabalho'!$G34</f>
        <v>Impacto na sociedade</v>
      </c>
      <c r="H38" s="65" t="str">
        <f>'Plano de trabalho'!$H34</f>
        <v>Helen Khoury</v>
      </c>
      <c r="I38" s="83">
        <f>'Plano de trabalho'!$I34</f>
        <v>0</v>
      </c>
      <c r="J38" s="83">
        <f>'Plano de trabalho'!$J34</f>
        <v>0</v>
      </c>
      <c r="K38" s="87"/>
      <c r="L38" s="81"/>
      <c r="M38" s="68" t="s">
        <v>121</v>
      </c>
      <c r="N38" s="63"/>
      <c r="O38" s="69"/>
      <c r="P38" s="70"/>
      <c r="Q38" s="88"/>
      <c r="R38" s="72"/>
      <c r="S38" s="72"/>
      <c r="T38" s="72"/>
      <c r="U38" s="73" t="str">
        <f>IFERROR((V38/P38),"")</f>
        <v/>
      </c>
      <c r="V38" s="74">
        <f>O38+R38+S38+T38</f>
        <v>0</v>
      </c>
      <c r="W38" s="79"/>
    </row>
    <row r="39" spans="1:23" ht="15.75" customHeight="1">
      <c r="A39" s="76" t="s">
        <v>89</v>
      </c>
      <c r="B39" s="85" t="str">
        <f>'Plano de trabalho'!B35</f>
        <v>Criar um portfolio com as informações do programa e das áreas de atuação</v>
      </c>
      <c r="C39" s="197"/>
      <c r="D39" s="168"/>
      <c r="E39" s="168"/>
      <c r="F39" s="168"/>
      <c r="G39" s="168"/>
      <c r="H39" s="168"/>
      <c r="I39" s="168"/>
      <c r="J39" s="168"/>
      <c r="K39" s="193"/>
      <c r="L39" s="168"/>
      <c r="M39" s="169"/>
      <c r="N39" s="86"/>
      <c r="O39" s="194"/>
      <c r="P39" s="168"/>
      <c r="Q39" s="168"/>
      <c r="R39" s="168"/>
      <c r="S39" s="168"/>
      <c r="T39" s="168"/>
      <c r="U39" s="168"/>
      <c r="V39" s="169"/>
      <c r="W39" s="79"/>
    </row>
    <row r="40" spans="1:23" ht="15.75" customHeight="1">
      <c r="A40" s="76" t="s">
        <v>90</v>
      </c>
      <c r="B40" s="78" t="str">
        <f>'Plano de trabalho'!B36</f>
        <v>Aumento do número de inscritos nos processos seletivos</v>
      </c>
      <c r="C40" s="170"/>
      <c r="D40" s="152"/>
      <c r="E40" s="152"/>
      <c r="F40" s="152"/>
      <c r="G40" s="152"/>
      <c r="H40" s="152"/>
      <c r="I40" s="152"/>
      <c r="J40" s="152"/>
      <c r="K40" s="152"/>
      <c r="L40" s="152"/>
      <c r="M40" s="171"/>
      <c r="N40" s="86"/>
      <c r="O40" s="170"/>
      <c r="P40" s="152"/>
      <c r="Q40" s="152"/>
      <c r="R40" s="152"/>
      <c r="S40" s="152"/>
      <c r="T40" s="152"/>
      <c r="U40" s="152"/>
      <c r="V40" s="171"/>
      <c r="W40" s="79"/>
    </row>
    <row r="41" spans="1:23" ht="15.75" customHeight="1">
      <c r="A41" s="199" t="s">
        <v>91</v>
      </c>
      <c r="B41" s="155"/>
      <c r="C41" s="172"/>
      <c r="D41" s="173"/>
      <c r="E41" s="173"/>
      <c r="F41" s="173"/>
      <c r="G41" s="173"/>
      <c r="H41" s="173"/>
      <c r="I41" s="173"/>
      <c r="J41" s="173"/>
      <c r="K41" s="173"/>
      <c r="L41" s="173"/>
      <c r="M41" s="174"/>
      <c r="N41" s="86"/>
      <c r="O41" s="170"/>
      <c r="P41" s="152"/>
      <c r="Q41" s="152"/>
      <c r="R41" s="152"/>
      <c r="S41" s="152"/>
      <c r="T41" s="152"/>
      <c r="U41" s="152"/>
      <c r="V41" s="171"/>
      <c r="W41" s="79"/>
    </row>
    <row r="42" spans="1:23" ht="15.75" customHeight="1">
      <c r="A42" s="80" t="s">
        <v>92</v>
      </c>
      <c r="B42" s="78" t="str">
        <f>'Plano de trabalho'!B38</f>
        <v>Realizar seminários, e reuniões em outras instituições de ensino e em empresas</v>
      </c>
      <c r="C42" s="59" t="str">
        <f>'Plano de trabalho'!$C38</f>
        <v>Executar ações de indução estratégica para expansão dos Programas de Pós-Graduação.</v>
      </c>
      <c r="D42" s="65" t="str">
        <f>'Plano de trabalho'!$D38</f>
        <v>2.2</v>
      </c>
      <c r="E42" s="59" t="str">
        <f>'Plano de trabalho'!$E38</f>
        <v>OE 02 - Expandir e Consolidar cursos de Graduação, Pós-Graduação e da Educação Básica.</v>
      </c>
      <c r="F42" s="65" t="str">
        <f>'Plano de trabalho'!$F38</f>
        <v>Visibilidade</v>
      </c>
      <c r="G42" s="65" t="str">
        <f>'Plano de trabalho'!$G38</f>
        <v>Impacto na sociedade</v>
      </c>
      <c r="H42" s="65" t="str">
        <f>'Plano de trabalho'!$H38</f>
        <v>Emmanuel Dutra</v>
      </c>
      <c r="I42" s="66">
        <f>'Plano de trabalho'!$I38</f>
        <v>0</v>
      </c>
      <c r="J42" s="66">
        <f>'Plano de trabalho'!$J38</f>
        <v>0</v>
      </c>
      <c r="K42" s="81"/>
      <c r="L42" s="81"/>
      <c r="M42" s="68" t="s">
        <v>138</v>
      </c>
      <c r="N42" s="63"/>
      <c r="O42" s="170"/>
      <c r="P42" s="152"/>
      <c r="Q42" s="152"/>
      <c r="R42" s="152"/>
      <c r="S42" s="152"/>
      <c r="T42" s="152"/>
      <c r="U42" s="152"/>
      <c r="V42" s="171"/>
      <c r="W42" s="79"/>
    </row>
    <row r="43" spans="1:23" ht="15.75" customHeight="1">
      <c r="A43" s="80" t="s">
        <v>93</v>
      </c>
      <c r="B43" s="78" t="str">
        <f>'Plano de trabalho'!B39</f>
        <v>Convidar profissionais da iniciativa privada para realização de palestras para os estudantes</v>
      </c>
      <c r="C43" s="59" t="str">
        <f>'Plano de trabalho'!$C39</f>
        <v>Executar ações de indução estratégica para expansão dos Programas de Pós-Graduação.</v>
      </c>
      <c r="D43" s="65" t="str">
        <f>'Plano de trabalho'!$D39</f>
        <v>2.2</v>
      </c>
      <c r="E43" s="59" t="str">
        <f>'Plano de trabalho'!$E39</f>
        <v>OE 02 - Expandir e Consolidar cursos de Graduação, Pós-Graduação e da Educação Básica.</v>
      </c>
      <c r="F43" s="65" t="str">
        <f>'Plano de trabalho'!$F39</f>
        <v>Visibilidade</v>
      </c>
      <c r="G43" s="65" t="str">
        <f>'Plano de trabalho'!$G39</f>
        <v>Impacto na sociedade</v>
      </c>
      <c r="H43" s="65" t="str">
        <f>'Plano de trabalho'!$H39</f>
        <v>Emmanuel Dutra</v>
      </c>
      <c r="I43" s="66">
        <f>'Plano de trabalho'!$I39</f>
        <v>0</v>
      </c>
      <c r="J43" s="66">
        <f>'Plano de trabalho'!$J39</f>
        <v>0</v>
      </c>
      <c r="K43" s="81"/>
      <c r="L43" s="81"/>
      <c r="M43" s="68" t="s">
        <v>138</v>
      </c>
      <c r="N43" s="63"/>
      <c r="O43" s="170"/>
      <c r="P43" s="152"/>
      <c r="Q43" s="152"/>
      <c r="R43" s="152"/>
      <c r="S43" s="152"/>
      <c r="T43" s="152"/>
      <c r="U43" s="152"/>
      <c r="V43" s="171"/>
      <c r="W43" s="79"/>
    </row>
    <row r="44" spans="1:23" ht="15.75" customHeight="1">
      <c r="A44" s="80" t="s">
        <v>94</v>
      </c>
      <c r="B44" s="78" t="str">
        <f>'Plano de trabalho'!B40</f>
        <v>Atrair novos docentes para a melhoria do programa</v>
      </c>
      <c r="C44" s="59" t="str">
        <f>'Plano de trabalho'!$C40</f>
        <v>Executar ações de indução estratégica para expansão dos Programas de Pós-Graduação.</v>
      </c>
      <c r="D44" s="65" t="str">
        <f>'Plano de trabalho'!$D40</f>
        <v>2.2</v>
      </c>
      <c r="E44" s="59" t="str">
        <f>'Plano de trabalho'!$E40</f>
        <v>OE 02 - Expandir e Consolidar cursos de Graduação, Pós-Graduação e da Educação Básica.</v>
      </c>
      <c r="F44" s="65" t="str">
        <f>'Plano de trabalho'!$F40</f>
        <v>Visibilidade</v>
      </c>
      <c r="G44" s="65" t="str">
        <f>'Plano de trabalho'!$G40</f>
        <v>Impacto na sociedade</v>
      </c>
      <c r="H44" s="65" t="str">
        <f>'Plano de trabalho'!$H40</f>
        <v>Emmanuel Dutra</v>
      </c>
      <c r="I44" s="66">
        <f>'Plano de trabalho'!$I40</f>
        <v>0</v>
      </c>
      <c r="J44" s="66">
        <f>'Plano de trabalho'!$J40</f>
        <v>0</v>
      </c>
      <c r="K44" s="81"/>
      <c r="L44" s="81"/>
      <c r="M44" s="68" t="s">
        <v>167</v>
      </c>
      <c r="N44" s="63"/>
      <c r="O44" s="170"/>
      <c r="P44" s="152"/>
      <c r="Q44" s="152"/>
      <c r="R44" s="152"/>
      <c r="S44" s="152"/>
      <c r="T44" s="152"/>
      <c r="U44" s="152"/>
      <c r="V44" s="171"/>
      <c r="W44" s="79"/>
    </row>
    <row r="45" spans="1:23" ht="15.75" customHeight="1">
      <c r="A45" s="80" t="s">
        <v>95</v>
      </c>
      <c r="B45" s="78" t="str">
        <f>'Plano de trabalho'!B41</f>
        <v>Melhorar a pagina web do programa</v>
      </c>
      <c r="C45" s="59" t="str">
        <f>'Plano de trabalho'!$C41</f>
        <v>Executar ações de indução estratégica para expansão dos Programas de Pós-Graduação.</v>
      </c>
      <c r="D45" s="65" t="str">
        <f>'Plano de trabalho'!$D41</f>
        <v>2.2</v>
      </c>
      <c r="E45" s="59" t="str">
        <f>'Plano de trabalho'!$E41</f>
        <v>OE 02 - Expandir e Consolidar cursos de Graduação, Pós-Graduação e da Educação Básica.</v>
      </c>
      <c r="F45" s="65" t="str">
        <f>'Plano de trabalho'!$F41</f>
        <v>Visibilidade</v>
      </c>
      <c r="G45" s="65" t="str">
        <f>'Plano de trabalho'!$G41</f>
        <v>Impacto na sociedade</v>
      </c>
      <c r="H45" s="65" t="str">
        <f>'Plano de trabalho'!$H41</f>
        <v>Nilvania Monteiro</v>
      </c>
      <c r="I45" s="66">
        <f>'Plano de trabalho'!$I41</f>
        <v>0</v>
      </c>
      <c r="J45" s="66">
        <f>'Plano de trabalho'!$J41</f>
        <v>0</v>
      </c>
      <c r="K45" s="87"/>
      <c r="L45" s="87"/>
      <c r="M45" s="89" t="s">
        <v>138</v>
      </c>
      <c r="N45" s="63"/>
      <c r="O45" s="172"/>
      <c r="P45" s="173"/>
      <c r="Q45" s="173"/>
      <c r="R45" s="173"/>
      <c r="S45" s="173"/>
      <c r="T45" s="173"/>
      <c r="U45" s="173"/>
      <c r="V45" s="174"/>
      <c r="W45" s="90"/>
    </row>
    <row r="46" spans="1:23" ht="15.75" customHeight="1">
      <c r="A46" s="196" t="s">
        <v>24</v>
      </c>
      <c r="B46" s="169"/>
      <c r="C46" s="192" t="s">
        <v>96</v>
      </c>
      <c r="D46" s="154"/>
      <c r="E46" s="155"/>
      <c r="F46" s="187" t="s">
        <v>78</v>
      </c>
      <c r="G46" s="187" t="s">
        <v>79</v>
      </c>
      <c r="H46" s="187" t="s">
        <v>111</v>
      </c>
      <c r="I46" s="196" t="s">
        <v>81</v>
      </c>
      <c r="J46" s="169"/>
      <c r="K46" s="178" t="s">
        <v>112</v>
      </c>
      <c r="L46" s="169"/>
      <c r="M46" s="187" t="s">
        <v>113</v>
      </c>
      <c r="N46" s="63"/>
      <c r="O46" s="187" t="s">
        <v>114</v>
      </c>
      <c r="P46" s="164" t="s">
        <v>115</v>
      </c>
      <c r="Q46" s="164" t="s">
        <v>116</v>
      </c>
      <c r="R46" s="192" t="s">
        <v>117</v>
      </c>
      <c r="S46" s="154"/>
      <c r="T46" s="154"/>
      <c r="U46" s="154"/>
      <c r="V46" s="155"/>
      <c r="W46" s="187" t="s">
        <v>13</v>
      </c>
    </row>
    <row r="47" spans="1:23" ht="15.75" customHeight="1">
      <c r="A47" s="170"/>
      <c r="B47" s="171"/>
      <c r="C47" s="187" t="s">
        <v>82</v>
      </c>
      <c r="D47" s="187" t="s">
        <v>8</v>
      </c>
      <c r="E47" s="187" t="s">
        <v>118</v>
      </c>
      <c r="F47" s="188"/>
      <c r="G47" s="188"/>
      <c r="H47" s="188"/>
      <c r="I47" s="172"/>
      <c r="J47" s="174"/>
      <c r="K47" s="172"/>
      <c r="L47" s="174"/>
      <c r="M47" s="188"/>
      <c r="N47" s="63"/>
      <c r="O47" s="188"/>
      <c r="P47" s="188"/>
      <c r="Q47" s="188"/>
      <c r="R47" s="189">
        <v>45017</v>
      </c>
      <c r="S47" s="189">
        <v>45139</v>
      </c>
      <c r="T47" s="189">
        <v>45261</v>
      </c>
      <c r="U47" s="190" t="s">
        <v>119</v>
      </c>
      <c r="V47" s="164" t="s">
        <v>120</v>
      </c>
      <c r="W47" s="188"/>
    </row>
    <row r="48" spans="1:23" ht="15.75">
      <c r="A48" s="172"/>
      <c r="B48" s="174"/>
      <c r="C48" s="165"/>
      <c r="D48" s="165"/>
      <c r="E48" s="165"/>
      <c r="F48" s="165"/>
      <c r="G48" s="165"/>
      <c r="H48" s="165"/>
      <c r="I48" s="4" t="s">
        <v>85</v>
      </c>
      <c r="J48" s="4" t="s">
        <v>86</v>
      </c>
      <c r="K48" s="4" t="s">
        <v>85</v>
      </c>
      <c r="L48" s="4" t="s">
        <v>86</v>
      </c>
      <c r="M48" s="165"/>
      <c r="N48" s="63"/>
      <c r="O48" s="165"/>
      <c r="P48" s="165"/>
      <c r="Q48" s="165"/>
      <c r="R48" s="165"/>
      <c r="S48" s="165"/>
      <c r="T48" s="165"/>
      <c r="U48" s="165"/>
      <c r="V48" s="165"/>
      <c r="W48" s="165"/>
    </row>
    <row r="49" spans="1:23" ht="15.75" customHeight="1">
      <c r="A49" s="4" t="s">
        <v>109</v>
      </c>
      <c r="B49" s="64" t="str">
        <f>'Plano de trabalho'!B44</f>
        <v>Estimular a melhoria da infraestrutura do programa</v>
      </c>
      <c r="C49" s="59" t="str">
        <f>'Plano de trabalho'!$C44</f>
        <v>Executar ações de indução estratégica para expansão dos Programas de Pós-Graduação.</v>
      </c>
      <c r="D49" s="65" t="str">
        <f>'Plano de trabalho'!$D44</f>
        <v>2.2</v>
      </c>
      <c r="E49" s="59" t="str">
        <f>'Plano de trabalho'!$E44</f>
        <v>OE 02 - Expandir e Consolidar cursos de Graduação, Pós-Graduação e da Educação Básica.</v>
      </c>
      <c r="F49" s="65" t="str">
        <f>'Plano de trabalho'!$F44</f>
        <v>Infraestrutura</v>
      </c>
      <c r="G49" s="65" t="str">
        <f>'Plano de trabalho'!$G44</f>
        <v>Programa</v>
      </c>
      <c r="H49" s="65" t="str">
        <f>'Plano de trabalho'!$H44</f>
        <v>Emmanuel Dutra</v>
      </c>
      <c r="I49" s="83">
        <f>'Plano de trabalho'!$I44</f>
        <v>0</v>
      </c>
      <c r="J49" s="83">
        <f>'Plano de trabalho'!$J44</f>
        <v>0</v>
      </c>
      <c r="K49" s="81"/>
      <c r="L49" s="81"/>
      <c r="M49" s="68" t="s">
        <v>121</v>
      </c>
      <c r="N49" s="63"/>
      <c r="O49" s="69"/>
      <c r="P49" s="70"/>
      <c r="Q49" s="91"/>
      <c r="R49" s="72"/>
      <c r="S49" s="72"/>
      <c r="T49" s="72"/>
      <c r="U49" s="92" t="str">
        <f>IFERROR((V49/P49),"")</f>
        <v/>
      </c>
      <c r="V49" s="74">
        <f>O49+R49+S49+T49</f>
        <v>0</v>
      </c>
      <c r="W49" s="79"/>
    </row>
    <row r="50" spans="1:23" ht="15.75" customHeight="1">
      <c r="A50" s="76" t="s">
        <v>89</v>
      </c>
      <c r="B50" s="78" t="str">
        <f>'Plano de trabalho'!B45</f>
        <v>Ampliar o numero de projetos de financiamento à pesquisa no PROTEN</v>
      </c>
      <c r="C50" s="197"/>
      <c r="D50" s="168"/>
      <c r="E50" s="168"/>
      <c r="F50" s="168"/>
      <c r="G50" s="168"/>
      <c r="H50" s="168"/>
      <c r="I50" s="168"/>
      <c r="J50" s="168"/>
      <c r="K50" s="193"/>
      <c r="L50" s="168"/>
      <c r="M50" s="169"/>
      <c r="N50" s="86"/>
      <c r="O50" s="194"/>
      <c r="P50" s="168"/>
      <c r="Q50" s="168"/>
      <c r="R50" s="168"/>
      <c r="S50" s="168"/>
      <c r="T50" s="168"/>
      <c r="U50" s="168"/>
      <c r="V50" s="169"/>
      <c r="W50" s="79"/>
    </row>
    <row r="51" spans="1:23" ht="15.75" customHeight="1">
      <c r="A51" s="76" t="s">
        <v>90</v>
      </c>
      <c r="B51" s="78" t="str">
        <f>'Plano de trabalho'!B46</f>
        <v>Aumento da captação de projetos</v>
      </c>
      <c r="C51" s="170"/>
      <c r="D51" s="152"/>
      <c r="E51" s="152"/>
      <c r="F51" s="152"/>
      <c r="G51" s="152"/>
      <c r="H51" s="152"/>
      <c r="I51" s="152"/>
      <c r="J51" s="152"/>
      <c r="K51" s="152"/>
      <c r="L51" s="152"/>
      <c r="M51" s="171"/>
      <c r="N51" s="86"/>
      <c r="O51" s="170"/>
      <c r="P51" s="152"/>
      <c r="Q51" s="152"/>
      <c r="R51" s="152"/>
      <c r="S51" s="152"/>
      <c r="T51" s="152"/>
      <c r="U51" s="152"/>
      <c r="V51" s="171"/>
      <c r="W51" s="79"/>
    </row>
    <row r="52" spans="1:23" ht="15.75" customHeight="1">
      <c r="A52" s="192" t="s">
        <v>91</v>
      </c>
      <c r="B52" s="155"/>
      <c r="C52" s="172"/>
      <c r="D52" s="173"/>
      <c r="E52" s="173"/>
      <c r="F52" s="173"/>
      <c r="G52" s="173"/>
      <c r="H52" s="173"/>
      <c r="I52" s="173"/>
      <c r="J52" s="173"/>
      <c r="K52" s="173"/>
      <c r="L52" s="173"/>
      <c r="M52" s="174"/>
      <c r="N52" s="86"/>
      <c r="O52" s="170"/>
      <c r="P52" s="152"/>
      <c r="Q52" s="152"/>
      <c r="R52" s="152"/>
      <c r="S52" s="152"/>
      <c r="T52" s="152"/>
      <c r="U52" s="152"/>
      <c r="V52" s="171"/>
      <c r="W52" s="79"/>
    </row>
    <row r="53" spans="1:23" ht="15.75" customHeight="1">
      <c r="A53" s="80" t="s">
        <v>92</v>
      </c>
      <c r="B53" s="78" t="str">
        <f>'Plano de trabalho'!B48</f>
        <v>Estimular os docentes a submeterem projetos a editais de fomento</v>
      </c>
      <c r="C53" s="59" t="str">
        <f>'Plano de trabalho'!$C48</f>
        <v>Executar ações de indução estratégica para expansão dos Programas de Pós-Graduação.</v>
      </c>
      <c r="D53" s="65" t="str">
        <f>'Plano de trabalho'!$D48</f>
        <v>2.2</v>
      </c>
      <c r="E53" s="59" t="str">
        <f>'Plano de trabalho'!$E48</f>
        <v>OE 02 - Expandir e Consolidar cursos de Graduação, Pós-Graduação e da Educação Básica.</v>
      </c>
      <c r="F53" s="65" t="str">
        <f>'Plano de trabalho'!$F48</f>
        <v>Infraestrutura</v>
      </c>
      <c r="G53" s="65" t="str">
        <f>'Plano de trabalho'!$G48</f>
        <v>Programa</v>
      </c>
      <c r="H53" s="65" t="str">
        <f>'Plano de trabalho'!$H48</f>
        <v>Vinicius Saito de Barros</v>
      </c>
      <c r="I53" s="66">
        <f>'Plano de trabalho'!$I48</f>
        <v>0</v>
      </c>
      <c r="J53" s="66">
        <f>'Plano de trabalho'!$J48</f>
        <v>0</v>
      </c>
      <c r="K53" s="87"/>
      <c r="L53" s="87"/>
      <c r="M53" s="89" t="s">
        <v>138</v>
      </c>
      <c r="N53" s="63"/>
      <c r="O53" s="170"/>
      <c r="P53" s="152"/>
      <c r="Q53" s="152"/>
      <c r="R53" s="152"/>
      <c r="S53" s="152"/>
      <c r="T53" s="152"/>
      <c r="U53" s="152"/>
      <c r="V53" s="171"/>
      <c r="W53" s="90"/>
    </row>
    <row r="54" spans="1:23" ht="15.75" customHeight="1">
      <c r="A54" s="80" t="s">
        <v>93</v>
      </c>
      <c r="B54" s="78" t="str">
        <f>'Plano de trabalho'!B49</f>
        <v>Estimular a integração e colaboração entre os docentes do Proten e com outros docentes de PPGs da UFPE e de outras instituições</v>
      </c>
      <c r="C54" s="59" t="str">
        <f>'Plano de trabalho'!$C49</f>
        <v>Executar ações de indução estratégica para expansão dos Programas de Pós-Graduação.</v>
      </c>
      <c r="D54" s="65" t="str">
        <f>'Plano de trabalho'!$D49</f>
        <v>2.2</v>
      </c>
      <c r="E54" s="59" t="str">
        <f>'Plano de trabalho'!$E49</f>
        <v>OE 02 - Expandir e Consolidar cursos de Graduação, Pós-Graduação e da Educação Básica.</v>
      </c>
      <c r="F54" s="65" t="str">
        <f>'Plano de trabalho'!$F49</f>
        <v>Infraestrutura</v>
      </c>
      <c r="G54" s="65" t="str">
        <f>'Plano de trabalho'!$G49</f>
        <v>Programa</v>
      </c>
      <c r="H54" s="65" t="str">
        <f>'Plano de trabalho'!$H49</f>
        <v>Emmanuel Dutra</v>
      </c>
      <c r="I54" s="66">
        <f>'Plano de trabalho'!$I49</f>
        <v>0</v>
      </c>
      <c r="J54" s="66">
        <f>'Plano de trabalho'!$J49</f>
        <v>0</v>
      </c>
      <c r="K54" s="87"/>
      <c r="L54" s="87"/>
      <c r="M54" s="89" t="s">
        <v>138</v>
      </c>
      <c r="N54" s="63"/>
      <c r="O54" s="170"/>
      <c r="P54" s="152"/>
      <c r="Q54" s="152"/>
      <c r="R54" s="152"/>
      <c r="S54" s="152"/>
      <c r="T54" s="152"/>
      <c r="U54" s="152"/>
      <c r="V54" s="171"/>
      <c r="W54" s="90"/>
    </row>
    <row r="55" spans="1:23" ht="15.75" customHeight="1">
      <c r="A55" s="80" t="s">
        <v>94</v>
      </c>
      <c r="B55" s="78">
        <f>'Plano de trabalho'!B50</f>
        <v>0</v>
      </c>
      <c r="C55" s="59" t="str">
        <f>'Plano de trabalho'!$C50</f>
        <v>Executar ações de indução estratégica para expansão dos Programas de Pós-Graduação.</v>
      </c>
      <c r="D55" s="65" t="str">
        <f>'Plano de trabalho'!$D50</f>
        <v>2.2</v>
      </c>
      <c r="E55" s="59" t="str">
        <f>'Plano de trabalho'!$E50</f>
        <v>OE 02 - Expandir e Consolidar cursos de Graduação, Pós-Graduação e da Educação Básica.</v>
      </c>
      <c r="F55" s="65" t="str">
        <f>'Plano de trabalho'!$F50</f>
        <v>Infraestrutura</v>
      </c>
      <c r="G55" s="65" t="str">
        <f>'Plano de trabalho'!$G50</f>
        <v>Programa</v>
      </c>
      <c r="H55" s="65" t="str">
        <f>'Plano de trabalho'!$H50</f>
        <v>Escolher na lista suspensa</v>
      </c>
      <c r="I55" s="66">
        <f>'Plano de trabalho'!$I50</f>
        <v>0</v>
      </c>
      <c r="J55" s="66">
        <f>'Plano de trabalho'!$J50</f>
        <v>0</v>
      </c>
      <c r="K55" s="87"/>
      <c r="L55" s="87"/>
      <c r="M55" s="89" t="s">
        <v>121</v>
      </c>
      <c r="N55" s="63"/>
      <c r="O55" s="170"/>
      <c r="P55" s="152"/>
      <c r="Q55" s="152"/>
      <c r="R55" s="152"/>
      <c r="S55" s="152"/>
      <c r="T55" s="152"/>
      <c r="U55" s="152"/>
      <c r="V55" s="171"/>
      <c r="W55" s="90"/>
    </row>
    <row r="56" spans="1:23" ht="15.75" customHeight="1">
      <c r="A56" s="80" t="s">
        <v>95</v>
      </c>
      <c r="B56" s="78">
        <f>'Plano de trabalho'!B51</f>
        <v>0</v>
      </c>
      <c r="C56" s="59" t="str">
        <f>'Plano de trabalho'!$C51</f>
        <v>Executar ações de indução estratégica para expansão dos Programas de Pós-Graduação.</v>
      </c>
      <c r="D56" s="65" t="str">
        <f>'Plano de trabalho'!$D51</f>
        <v>2.2</v>
      </c>
      <c r="E56" s="59" t="str">
        <f>'Plano de trabalho'!$E51</f>
        <v>OE 02 - Expandir e Consolidar cursos de Graduação, Pós-Graduação e da Educação Básica.</v>
      </c>
      <c r="F56" s="65" t="str">
        <f>'Plano de trabalho'!$F51</f>
        <v>Infraestrutura</v>
      </c>
      <c r="G56" s="65" t="str">
        <f>'Plano de trabalho'!$G51</f>
        <v>Programa</v>
      </c>
      <c r="H56" s="65" t="str">
        <f>'Plano de trabalho'!$H51</f>
        <v>Escolher na lista suspensa</v>
      </c>
      <c r="I56" s="66">
        <f>'Plano de trabalho'!$I51</f>
        <v>0</v>
      </c>
      <c r="J56" s="66">
        <f>'Plano de trabalho'!$J51</f>
        <v>0</v>
      </c>
      <c r="K56" s="87"/>
      <c r="L56" s="87"/>
      <c r="N56" s="63"/>
      <c r="O56" s="172"/>
      <c r="P56" s="173"/>
      <c r="Q56" s="173"/>
      <c r="R56" s="173"/>
      <c r="S56" s="173"/>
      <c r="T56" s="173"/>
      <c r="U56" s="173"/>
      <c r="V56" s="174"/>
      <c r="W56" s="90"/>
    </row>
    <row r="57" spans="1:23" ht="15.7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63"/>
      <c r="O57" s="93"/>
      <c r="P57" s="93"/>
      <c r="Q57" s="93"/>
      <c r="R57" s="93"/>
      <c r="S57" s="93"/>
      <c r="T57" s="93"/>
      <c r="U57" s="93"/>
      <c r="V57" s="93"/>
      <c r="W57" s="93"/>
    </row>
    <row r="58" spans="1:23" ht="15.7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</row>
    <row r="59" spans="1:23" ht="15.7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</row>
    <row r="60" spans="1:23" ht="15.75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</row>
    <row r="61" spans="1:23" ht="15.7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</row>
    <row r="62" spans="1:23" ht="15.7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</row>
    <row r="63" spans="1:23" ht="15.7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</row>
    <row r="64" spans="1:23" ht="15.7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</row>
    <row r="65" spans="1:23" ht="15.7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</row>
    <row r="66" spans="1:23" ht="15.7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</row>
    <row r="67" spans="1:23" ht="15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</row>
    <row r="68" spans="1:23" ht="15.7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</row>
    <row r="69" spans="1:23" ht="15.7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</row>
    <row r="70" spans="1:23" ht="15.75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</row>
    <row r="71" spans="1:23" ht="15.7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</row>
    <row r="72" spans="1:23" ht="15.7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</row>
    <row r="73" spans="1:23" ht="15.7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</row>
    <row r="74" spans="1:23" ht="15.7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</row>
    <row r="75" spans="1:23" ht="15.75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</row>
    <row r="76" spans="1:23" ht="15.75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</row>
    <row r="77" spans="1:23" ht="15.75" customHeigh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</row>
    <row r="78" spans="1:23" ht="15.7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</row>
    <row r="79" spans="1:23" ht="15.75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</row>
    <row r="80" spans="1:23" ht="15.75" customHeight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</row>
    <row r="81" spans="1:23" ht="15.7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</row>
    <row r="82" spans="1:23" ht="15.75" customHeight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</row>
    <row r="83" spans="1:23" ht="15.7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</row>
    <row r="84" spans="1:23" ht="15.7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spans="1:23" ht="15.7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spans="1:23" ht="15.75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spans="1:23" ht="15.75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spans="1:23" ht="15.75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spans="1:23" ht="15.75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spans="1:23" ht="15.75" customHeight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spans="1:23" ht="15.7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spans="1:23" ht="15.75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spans="1:23" ht="15.75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spans="1:23" ht="15.7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</row>
    <row r="95" spans="1:23" ht="15.7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</row>
    <row r="96" spans="1:23" ht="15.7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</row>
    <row r="97" spans="1:23" ht="15.7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</row>
    <row r="98" spans="1:23" ht="15.7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</row>
    <row r="99" spans="1:23" ht="15.75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</row>
    <row r="100" spans="1:23" ht="15.75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</row>
    <row r="101" spans="1:23" ht="15.75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</row>
    <row r="102" spans="1:23" ht="15.75" customHeight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</row>
    <row r="103" spans="1:23" ht="15.75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</row>
    <row r="104" spans="1:23" ht="15.7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</row>
    <row r="105" spans="1:23" ht="15.75" customHeigh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</row>
    <row r="106" spans="1:23" ht="15.75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</row>
    <row r="107" spans="1:23" ht="15.7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</row>
    <row r="108" spans="1:23" ht="15.75" customHeight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</row>
    <row r="109" spans="1:23" ht="15.75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</row>
    <row r="110" spans="1:23" ht="15.7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</row>
    <row r="111" spans="1:23" ht="15.75" customHeight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</row>
    <row r="112" spans="1:23" ht="15.75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</row>
    <row r="113" spans="1:23" ht="15.75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 ht="15.75" customHeight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</row>
    <row r="115" spans="1:23" ht="15.75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</row>
    <row r="116" spans="1:23" ht="15.75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</row>
    <row r="117" spans="1:23" ht="15.75" customHeight="1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</row>
    <row r="118" spans="1:23" ht="15.75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</row>
    <row r="119" spans="1:23" ht="15.75" customHeight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</row>
    <row r="120" spans="1:23" ht="15.7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</row>
    <row r="121" spans="1:23" ht="15.7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</row>
    <row r="122" spans="1:23" ht="15.75" customHeight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</row>
    <row r="123" spans="1:23" ht="15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</row>
    <row r="124" spans="1:23" ht="15.7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</row>
    <row r="125" spans="1:23" ht="15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</row>
    <row r="126" spans="1:23" ht="15.75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</row>
    <row r="127" spans="1:23" ht="15.7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</row>
    <row r="128" spans="1:23" ht="15.75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</row>
    <row r="129" spans="1:23" ht="15.7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</row>
    <row r="130" spans="1:23" ht="15.75" customHeight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</row>
    <row r="131" spans="1:23" ht="15.75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</row>
    <row r="132" spans="1:23" ht="15.75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</row>
    <row r="133" spans="1:23" ht="15.75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</row>
    <row r="134" spans="1:23" ht="15.75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</row>
    <row r="135" spans="1:23" ht="15.7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</row>
    <row r="136" spans="1:23" ht="15.75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</row>
    <row r="137" spans="1:23" ht="15.75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</row>
    <row r="138" spans="1:23" ht="15.75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</row>
    <row r="139" spans="1:23" ht="15.75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</row>
    <row r="140" spans="1:23" ht="15.75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</row>
    <row r="141" spans="1:23" ht="15.75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</row>
    <row r="142" spans="1:23" ht="15.75" customHeight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</row>
    <row r="143" spans="1:23" ht="15.75" customHeigh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</row>
    <row r="144" spans="1:23" ht="15.75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</row>
    <row r="145" spans="1:23" ht="15.75" customHeight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</row>
    <row r="146" spans="1:23" ht="15.75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</row>
    <row r="147" spans="1:23" ht="15.75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 ht="15.75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 ht="15.75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</row>
    <row r="150" spans="1:23" ht="15.75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</row>
    <row r="151" spans="1:23" ht="15.75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</row>
    <row r="152" spans="1:23" ht="15.75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</row>
    <row r="153" spans="1:23" ht="15.75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</row>
    <row r="154" spans="1:23" ht="15.75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</row>
    <row r="155" spans="1:23" ht="15.75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</row>
    <row r="156" spans="1:23" ht="15.7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</row>
    <row r="157" spans="1:23" ht="15.75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</row>
    <row r="158" spans="1:23" ht="15.75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</row>
    <row r="159" spans="1:23" ht="15.75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</row>
    <row r="160" spans="1:23" ht="15.75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</row>
    <row r="161" spans="1:23" ht="15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</row>
    <row r="162" spans="1:23" ht="15.75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</row>
    <row r="163" spans="1:23" ht="15.7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</row>
    <row r="164" spans="1:23" ht="15.75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</row>
    <row r="165" spans="1:23" ht="15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</row>
    <row r="166" spans="1:23" ht="15.75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</row>
    <row r="167" spans="1:23" ht="15.75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</row>
    <row r="168" spans="1:23" ht="15.75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</row>
    <row r="169" spans="1:23" ht="15.75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</row>
    <row r="170" spans="1:23" ht="15.75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</row>
    <row r="171" spans="1:23" ht="15.75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</row>
    <row r="172" spans="1:23" ht="15.7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</row>
    <row r="173" spans="1:23" ht="15.75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</row>
    <row r="174" spans="1:23" ht="15.75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</row>
    <row r="175" spans="1:23" ht="15.75" customHeight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</row>
    <row r="176" spans="1:23" ht="15.75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</row>
    <row r="177" spans="1:23" ht="15.75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</row>
    <row r="178" spans="1:23" ht="15.75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</row>
    <row r="179" spans="1:23" ht="15.75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</row>
    <row r="180" spans="1:23" ht="15.7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</row>
    <row r="181" spans="1:23" ht="15.75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</row>
    <row r="182" spans="1:23" ht="15.75" customHeight="1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</row>
    <row r="183" spans="1:23" ht="15.75" customHeight="1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</row>
    <row r="184" spans="1:23" ht="15.75" customHeight="1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</row>
    <row r="185" spans="1:23" ht="15.75" customHeight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</row>
    <row r="186" spans="1:23" ht="15.75" customHeight="1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</row>
    <row r="187" spans="1:23" ht="15.75" customHeight="1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</row>
    <row r="188" spans="1:23" ht="15.75" customHeight="1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</row>
    <row r="189" spans="1:23" ht="15.75" customHeight="1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</row>
    <row r="190" spans="1:23" ht="15.75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</row>
    <row r="191" spans="1:23" ht="15.75" customHeight="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</row>
    <row r="192" spans="1:23" ht="15.75" customHeight="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</row>
    <row r="193" spans="1:23" ht="15.75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</row>
    <row r="194" spans="1:23" ht="15.75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</row>
    <row r="195" spans="1:23" ht="15.75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</row>
    <row r="196" spans="1:23" ht="15.75" customHeight="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</row>
    <row r="197" spans="1:23" ht="15.75" customHeight="1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</row>
    <row r="198" spans="1:23" ht="15.75" customHeight="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</row>
    <row r="199" spans="1:23" ht="15.75" customHeight="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</row>
    <row r="200" spans="1:23" ht="15.75" customHeight="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</row>
    <row r="201" spans="1:23" ht="15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</row>
    <row r="202" spans="1:23" ht="15.75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</row>
    <row r="203" spans="1:23" ht="15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</row>
    <row r="204" spans="1:23" ht="15.75" customHeight="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</row>
    <row r="205" spans="1:23" ht="15.75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</row>
    <row r="206" spans="1:23" ht="15.75" customHeight="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</row>
    <row r="207" spans="1:23" ht="15.75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</row>
    <row r="208" spans="1:23" ht="15.75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</row>
    <row r="209" spans="1:23" ht="15.75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</row>
    <row r="210" spans="1:23" ht="15.75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</row>
    <row r="211" spans="1:23" ht="15.75" customHeight="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</row>
    <row r="212" spans="1:23" ht="15.75" customHeight="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</row>
    <row r="213" spans="1:23" ht="15.75" customHeight="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</row>
    <row r="214" spans="1:23" ht="15.75" customHeight="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</row>
    <row r="215" spans="1:23" ht="15.75" customHeight="1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</row>
    <row r="216" spans="1:23" ht="15.75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</row>
    <row r="217" spans="1:23" ht="15.75" customHeight="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</row>
    <row r="218" spans="1:23" ht="15.75" customHeight="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</row>
    <row r="219" spans="1:23" ht="15.75" customHeight="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</row>
    <row r="220" spans="1:23" ht="15.75" customHeight="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</row>
    <row r="221" spans="1:23" ht="15.75" customHeight="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</row>
    <row r="222" spans="1:23" ht="15.75" customHeight="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</row>
    <row r="223" spans="1:23" ht="15.75" customHeight="1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</row>
    <row r="224" spans="1:23" ht="15.75" customHeight="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</row>
    <row r="225" spans="1:23" ht="15.7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</row>
    <row r="226" spans="1:23" ht="15.7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</row>
    <row r="227" spans="1:23" ht="15.7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</row>
    <row r="228" spans="1:23" ht="15.7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</row>
    <row r="229" spans="1:23" ht="15.75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</row>
    <row r="230" spans="1:23" ht="15.75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</row>
    <row r="231" spans="1:23" ht="15.75" customHeight="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</row>
    <row r="232" spans="1:23" ht="15.7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</row>
    <row r="233" spans="1:23" ht="15.75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</row>
    <row r="234" spans="1:23" ht="15.7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</row>
    <row r="235" spans="1:23" ht="15.75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</row>
    <row r="236" spans="1:23" ht="15.75" customHeight="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</row>
    <row r="237" spans="1:23" ht="15.75" customHeight="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</row>
    <row r="238" spans="1:23" ht="15.75" customHeigh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</row>
    <row r="239" spans="1:23" ht="15.75" customHeight="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</row>
    <row r="240" spans="1:23" ht="15.75" customHeight="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</row>
    <row r="241" spans="1:23" ht="15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</row>
    <row r="242" spans="1:23" ht="15.75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</row>
    <row r="243" spans="1:23" ht="15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</row>
    <row r="244" spans="1:23" ht="15.75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</row>
    <row r="245" spans="1:23" ht="15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</row>
    <row r="246" spans="1:23" ht="15.75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</row>
    <row r="247" spans="1:23" ht="15.75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</row>
    <row r="248" spans="1:23" ht="15.75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</row>
    <row r="249" spans="1:23" ht="15.75" customHeight="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</row>
    <row r="250" spans="1:23" ht="15.7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</row>
    <row r="251" spans="1:23" ht="15.75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</row>
    <row r="252" spans="1:23" ht="15.75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</row>
    <row r="253" spans="1:23" ht="15.75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</row>
    <row r="254" spans="1:23" ht="15.75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</row>
    <row r="255" spans="1:23" ht="15.75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</row>
    <row r="256" spans="1:23" ht="15.7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</row>
    <row r="257" spans="1:23" ht="15.75" customHeight="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</row>
    <row r="258" spans="1:23" ht="15.75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</row>
    <row r="259" spans="1:23" ht="15.75" customHeight="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</row>
    <row r="260" spans="1:23" ht="15.75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</row>
    <row r="261" spans="1:23" ht="15.75" customHeight="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</row>
    <row r="262" spans="1:23" ht="15.75" customHeight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</row>
    <row r="263" spans="1:23" ht="15.75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</row>
    <row r="264" spans="1:23" ht="15.75" customHeight="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</row>
    <row r="265" spans="1:23" ht="15.75" customHeigh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</row>
    <row r="266" spans="1:23" ht="15.75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</row>
    <row r="267" spans="1:23" ht="15.75" customHeight="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</row>
    <row r="268" spans="1:23" ht="15.75" customHeight="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</row>
    <row r="269" spans="1:23" ht="15.75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</row>
    <row r="270" spans="1:23" ht="15.75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</row>
    <row r="271" spans="1:23" ht="15.75" customHeight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</row>
    <row r="272" spans="1:23" ht="15.75" customHeight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</row>
    <row r="273" spans="1:23" ht="15.75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</row>
    <row r="274" spans="1:23" ht="15.75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</row>
    <row r="275" spans="1:23" ht="15.75" customHeight="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</row>
    <row r="276" spans="1:23" ht="15.75" customHeight="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</row>
    <row r="277" spans="1:23" ht="15.75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</row>
    <row r="278" spans="1:23" ht="15.75" customHeigh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</row>
    <row r="279" spans="1:23" ht="15.75" customHeight="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</row>
    <row r="280" spans="1:23" ht="15.75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</row>
    <row r="281" spans="1:23" ht="15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</row>
    <row r="282" spans="1:23" ht="15.75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</row>
    <row r="283" spans="1:23" ht="15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</row>
    <row r="284" spans="1:23" ht="15.75" customHeight="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</row>
    <row r="285" spans="1:23" ht="15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</row>
    <row r="286" spans="1:23" ht="15.75" customHeight="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</row>
    <row r="287" spans="1:23" ht="15.75" customHeight="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</row>
    <row r="288" spans="1:23" ht="15.75" customHeigh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</row>
    <row r="289" spans="1:23" ht="15.75" customHeight="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</row>
    <row r="290" spans="1:23" ht="15.75" customHeight="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</row>
    <row r="291" spans="1:23" ht="15.75" customHeight="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</row>
    <row r="292" spans="1:23" ht="15.75" customHeight="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</row>
    <row r="293" spans="1:23" ht="15.75" customHeight="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</row>
    <row r="294" spans="1:23" ht="15.75" customHeight="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</row>
    <row r="295" spans="1:23" ht="15.75" customHeight="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</row>
    <row r="296" spans="1:23" ht="15.75" customHeight="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</row>
    <row r="297" spans="1:23" ht="15.75" customHeight="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</row>
    <row r="298" spans="1:23" ht="15.75" customHeight="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</row>
    <row r="299" spans="1:23" ht="15.75" customHeight="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</row>
    <row r="300" spans="1:23" ht="15.75" customHeight="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</row>
    <row r="301" spans="1:23" ht="15.75" customHeight="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</row>
    <row r="302" spans="1:23" ht="15.75" customHeight="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</row>
    <row r="303" spans="1:23" ht="15.75" customHeight="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</row>
    <row r="304" spans="1:23" ht="15.75" customHeight="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</row>
    <row r="305" spans="1:23" ht="15.75" customHeight="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</row>
    <row r="306" spans="1:23" ht="15.75" customHeight="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</row>
    <row r="307" spans="1:23" ht="15.75" customHeight="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</row>
    <row r="308" spans="1:23" ht="15.75" customHeight="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</row>
    <row r="309" spans="1:23" ht="15.75" customHeight="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</row>
    <row r="310" spans="1:23" ht="15.75" customHeight="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</row>
    <row r="311" spans="1:23" ht="15.75" customHeight="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</row>
    <row r="312" spans="1:23" ht="15.75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</row>
    <row r="313" spans="1:23" ht="15.75" customHeight="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</row>
    <row r="314" spans="1:23" ht="15.75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</row>
    <row r="315" spans="1:23" ht="15.75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</row>
    <row r="316" spans="1:23" ht="15.75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</row>
    <row r="317" spans="1:23" ht="15.75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</row>
    <row r="318" spans="1:23" ht="15.75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</row>
    <row r="319" spans="1:23" ht="15.75" customHeight="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</row>
    <row r="320" spans="1:23" ht="15.75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</row>
    <row r="321" spans="1:23" ht="15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</row>
    <row r="322" spans="1:23" ht="15.75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</row>
    <row r="323" spans="1:23" ht="15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</row>
    <row r="324" spans="1:23" ht="15.75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</row>
    <row r="325" spans="1:23" ht="15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</row>
    <row r="326" spans="1:23" ht="15.75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</row>
    <row r="327" spans="1:23" ht="15.75" customHeight="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</row>
    <row r="328" spans="1:23" ht="15.7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</row>
    <row r="329" spans="1:23" ht="15.7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</row>
    <row r="330" spans="1:23" ht="15.7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</row>
    <row r="331" spans="1:23" ht="15.7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</row>
    <row r="332" spans="1:23" ht="15.7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</row>
    <row r="333" spans="1:23" ht="15.7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</row>
    <row r="334" spans="1:23" ht="15.75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</row>
    <row r="335" spans="1:23" ht="15.75" customHeight="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</row>
    <row r="336" spans="1:23" ht="15.75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</row>
    <row r="337" spans="1:23" ht="15.75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</row>
    <row r="338" spans="1:23" ht="15.75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</row>
    <row r="339" spans="1:23" ht="15.75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</row>
    <row r="340" spans="1:23" ht="15.75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</row>
    <row r="341" spans="1:23" ht="15.75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</row>
    <row r="342" spans="1:23" ht="15.75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</row>
    <row r="343" spans="1:23" ht="15.75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</row>
    <row r="344" spans="1:23" ht="15.75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</row>
    <row r="345" spans="1:23" ht="15.75" customHeight="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</row>
    <row r="346" spans="1:23" ht="15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</row>
    <row r="347" spans="1:23" ht="15.75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</row>
    <row r="348" spans="1:23" ht="15.75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</row>
    <row r="349" spans="1:23" ht="15.75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</row>
    <row r="350" spans="1:23" ht="15.75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</row>
    <row r="351" spans="1:23" ht="15.75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</row>
    <row r="352" spans="1:23" ht="15.7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</row>
    <row r="353" spans="1:23" ht="15.75" customHeight="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</row>
    <row r="354" spans="1:23" ht="15.75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</row>
    <row r="355" spans="1:23" ht="15.75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</row>
    <row r="356" spans="1:23" ht="15.75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</row>
    <row r="357" spans="1:23" ht="15.75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</row>
    <row r="358" spans="1:23" ht="15.75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</row>
    <row r="359" spans="1:23" ht="15.75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</row>
    <row r="360" spans="1:23" ht="15.75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</row>
    <row r="361" spans="1:23" ht="15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</row>
    <row r="362" spans="1:23" ht="15.75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</row>
    <row r="363" spans="1:23" ht="15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</row>
    <row r="364" spans="1:23" ht="15.75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</row>
    <row r="365" spans="1:23" ht="15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</row>
    <row r="366" spans="1:23" ht="15.75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</row>
    <row r="367" spans="1:23" ht="15.75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</row>
    <row r="368" spans="1:23" ht="15.75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</row>
    <row r="369" spans="1:23" ht="15.75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</row>
    <row r="370" spans="1:23" ht="15.75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</row>
    <row r="371" spans="1:23" ht="15.75" customHeight="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</row>
    <row r="372" spans="1:23" ht="15.7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</row>
    <row r="373" spans="1:23" ht="15.75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</row>
    <row r="374" spans="1:23" ht="15.75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</row>
    <row r="375" spans="1:23" ht="15.75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</row>
    <row r="376" spans="1:23" ht="15.75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</row>
    <row r="377" spans="1:23" ht="15.75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</row>
    <row r="378" spans="1:23" ht="15.75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</row>
    <row r="379" spans="1:23" ht="15.75" customHeight="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</row>
    <row r="380" spans="1:23" ht="15.75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</row>
    <row r="381" spans="1:23" ht="15.75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</row>
    <row r="382" spans="1:23" ht="15.75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</row>
    <row r="383" spans="1:23" ht="15.75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</row>
    <row r="384" spans="1:23" ht="15.75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</row>
    <row r="385" spans="1:23" ht="15.75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</row>
    <row r="386" spans="1:23" ht="15.75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</row>
    <row r="387" spans="1:23" ht="15.75" customHeight="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</row>
    <row r="388" spans="1:23" ht="15.75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</row>
    <row r="389" spans="1:23" ht="15.75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</row>
    <row r="390" spans="1:23" ht="15.75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</row>
    <row r="391" spans="1:23" ht="15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</row>
    <row r="392" spans="1:23" ht="15.75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</row>
    <row r="393" spans="1:23" ht="15.75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</row>
    <row r="394" spans="1:23" ht="15.75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</row>
    <row r="395" spans="1:23" ht="15.75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</row>
    <row r="396" spans="1:23" ht="15.75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</row>
    <row r="397" spans="1:23" ht="15.75" customHeight="1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</row>
    <row r="398" spans="1:23" ht="15.75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</row>
    <row r="399" spans="1:23" ht="15.75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</row>
    <row r="400" spans="1:23" ht="15.75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</row>
    <row r="401" spans="1:23" ht="15.75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</row>
    <row r="402" spans="1:23" ht="15.75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</row>
    <row r="403" spans="1:23" ht="15.75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</row>
    <row r="404" spans="1:23" ht="15.75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</row>
    <row r="405" spans="1:23" ht="15.75" customHeight="1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</row>
    <row r="406" spans="1:23" ht="15.7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</row>
    <row r="407" spans="1:23" ht="15.7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</row>
    <row r="408" spans="1:23" ht="15.7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</row>
    <row r="409" spans="1:23" ht="15.7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</row>
    <row r="410" spans="1:23" ht="15.75" customHeight="1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</row>
    <row r="411" spans="1:23" ht="15.75" customHeight="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</row>
    <row r="412" spans="1:23" ht="15.75" customHeight="1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</row>
    <row r="413" spans="1:23" ht="15.75" customHeight="1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</row>
    <row r="414" spans="1:23" ht="15.75" customHeight="1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</row>
    <row r="415" spans="1:23" ht="15.75" customHeight="1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</row>
    <row r="416" spans="1:23" ht="15.75" customHeight="1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</row>
    <row r="417" spans="1:23" ht="15.75" customHeight="1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</row>
    <row r="418" spans="1:23" ht="15.75" customHeight="1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</row>
    <row r="419" spans="1:23" ht="15.75" customHeight="1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</row>
    <row r="420" spans="1:23" ht="15.75" customHeight="1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</row>
    <row r="421" spans="1:23" ht="15.75" customHeight="1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</row>
    <row r="422" spans="1:23" ht="15.75" customHeight="1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</row>
    <row r="423" spans="1:23" ht="15.75" customHeight="1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</row>
    <row r="424" spans="1:23" ht="15.75" customHeight="1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</row>
    <row r="425" spans="1:23" ht="15.75" customHeight="1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</row>
    <row r="426" spans="1:23" ht="15.75" customHeight="1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</row>
    <row r="427" spans="1:23" ht="15.75" customHeight="1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</row>
    <row r="428" spans="1:23" ht="15.75" customHeight="1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</row>
    <row r="429" spans="1:23" ht="15.75" customHeight="1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</row>
    <row r="430" spans="1:23" ht="15.75" customHeight="1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</row>
    <row r="431" spans="1:23" ht="15.75" customHeight="1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</row>
    <row r="432" spans="1:23" ht="15.75" customHeight="1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</row>
    <row r="433" spans="1:23" ht="15.75" customHeight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</row>
    <row r="434" spans="1:23" ht="15.75" customHeight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</row>
    <row r="435" spans="1:23" ht="15.75" customHeight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</row>
    <row r="436" spans="1:23" ht="15.75" customHeight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</row>
    <row r="437" spans="1:23" ht="15.75" customHeight="1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</row>
    <row r="438" spans="1:23" ht="15.75" customHeight="1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</row>
    <row r="439" spans="1:23" ht="15.75" customHeight="1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</row>
    <row r="440" spans="1:23" ht="15.75" customHeight="1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</row>
    <row r="441" spans="1:23" ht="15.75" customHeight="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</row>
    <row r="442" spans="1:23" ht="15.75" customHeight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</row>
    <row r="443" spans="1:23" ht="15.75" customHeight="1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</row>
    <row r="444" spans="1:23" ht="15.75" customHeight="1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</row>
    <row r="445" spans="1:23" ht="15.75" customHeight="1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</row>
    <row r="446" spans="1:23" ht="15.75" customHeight="1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</row>
    <row r="447" spans="1:23" ht="15.75" customHeight="1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</row>
    <row r="448" spans="1:23" ht="15.75" customHeight="1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</row>
    <row r="449" spans="1:23" ht="15.75" customHeight="1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</row>
    <row r="450" spans="1:23" ht="15.75" customHeight="1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</row>
    <row r="451" spans="1:23" ht="15.75" customHeight="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</row>
    <row r="452" spans="1:23" ht="15.75" customHeight="1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</row>
    <row r="453" spans="1:23" ht="15.75" customHeight="1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</row>
    <row r="454" spans="1:23" ht="15.75" customHeight="1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</row>
    <row r="455" spans="1:23" ht="15.75" customHeight="1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</row>
    <row r="456" spans="1:23" ht="15.75" customHeigh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</row>
    <row r="457" spans="1:23" ht="15.75" customHeight="1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</row>
    <row r="458" spans="1:23" ht="15.75" customHeight="1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</row>
    <row r="459" spans="1:23" ht="15.75" customHeight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</row>
    <row r="460" spans="1:23" ht="15.75" customHeight="1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</row>
    <row r="461" spans="1:23" ht="15.75" customHeight="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</row>
    <row r="462" spans="1:23" ht="15.75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</row>
    <row r="463" spans="1:23" ht="15.75" customHeight="1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</row>
    <row r="464" spans="1:23" ht="15.75" customHeight="1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</row>
    <row r="465" spans="1:23" ht="15.75" customHeight="1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</row>
    <row r="466" spans="1:23" ht="15.75" customHeight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</row>
    <row r="467" spans="1:23" ht="15.75" customHeight="1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</row>
    <row r="468" spans="1:23" ht="15.75" customHeight="1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</row>
    <row r="469" spans="1:23" ht="15.75" customHeight="1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</row>
    <row r="470" spans="1:23" ht="15.75" customHeight="1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</row>
    <row r="471" spans="1:23" ht="15.75" customHeight="1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</row>
    <row r="472" spans="1:23" ht="15.75" customHeight="1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</row>
    <row r="473" spans="1:23" ht="15.75" customHeight="1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</row>
    <row r="474" spans="1:23" ht="15.75" customHeight="1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</row>
    <row r="475" spans="1:23" ht="15.75" customHeight="1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</row>
    <row r="476" spans="1:23" ht="15.75" customHeight="1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</row>
    <row r="477" spans="1:23" ht="15.75" customHeight="1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</row>
    <row r="478" spans="1:23" ht="15.75" customHeight="1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</row>
    <row r="479" spans="1:23" ht="15.75" customHeight="1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</row>
    <row r="480" spans="1:23" ht="15.75" customHeight="1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</row>
    <row r="481" spans="1:23" ht="15.75" customHeight="1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</row>
    <row r="482" spans="1:23" ht="15.75" customHeight="1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</row>
    <row r="483" spans="1:23" ht="15.75" customHeight="1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</row>
    <row r="484" spans="1:23" ht="15.75" customHeight="1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</row>
    <row r="485" spans="1:23" ht="15.75" customHeight="1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</row>
    <row r="486" spans="1:23" ht="15.75" customHeight="1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</row>
    <row r="487" spans="1:23" ht="15.75" customHeight="1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</row>
    <row r="488" spans="1:23" ht="15.75" customHeight="1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</row>
    <row r="489" spans="1:23" ht="15.75" customHeight="1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</row>
    <row r="490" spans="1:23" ht="15.75" customHeight="1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</row>
    <row r="491" spans="1:23" ht="15.75" customHeight="1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</row>
    <row r="492" spans="1:23" ht="15.75" customHeight="1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</row>
    <row r="493" spans="1:23" ht="15.75" customHeight="1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</row>
    <row r="494" spans="1:23" ht="15.75" customHeight="1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</row>
    <row r="495" spans="1:23" ht="15.75" customHeight="1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</row>
    <row r="496" spans="1:23" ht="15.75" customHeight="1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</row>
    <row r="497" spans="1:23" ht="15.75" customHeight="1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</row>
    <row r="498" spans="1:23" ht="15.75" customHeight="1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</row>
    <row r="499" spans="1:23" ht="15.75" customHeight="1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</row>
    <row r="500" spans="1:23" ht="15.75" customHeight="1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</row>
    <row r="501" spans="1:23" ht="15.75" customHeight="1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</row>
    <row r="502" spans="1:23" ht="15.75" customHeight="1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</row>
    <row r="503" spans="1:23" ht="15.75" customHeight="1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</row>
    <row r="504" spans="1:23" ht="15.75" customHeight="1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</row>
    <row r="505" spans="1:23" ht="15.75" customHeight="1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</row>
    <row r="506" spans="1:23" ht="15.75" customHeight="1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</row>
    <row r="507" spans="1:23" ht="15.75" customHeight="1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</row>
    <row r="508" spans="1:23" ht="15.75" customHeight="1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</row>
    <row r="509" spans="1:23" ht="15.75" customHeight="1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</row>
    <row r="510" spans="1:23" ht="15.75" customHeight="1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</row>
    <row r="511" spans="1:23" ht="15.75" customHeight="1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</row>
    <row r="512" spans="1:23" ht="15.75" customHeight="1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</row>
    <row r="513" spans="1:23" ht="15.75" customHeight="1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</row>
    <row r="514" spans="1:23" ht="15.75" customHeight="1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</row>
    <row r="515" spans="1:23" ht="15.75" customHeight="1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</row>
    <row r="516" spans="1:23" ht="15.75" customHeight="1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</row>
    <row r="517" spans="1:23" ht="15.75" customHeight="1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</row>
    <row r="518" spans="1:23" ht="15.75" customHeight="1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</row>
    <row r="519" spans="1:23" ht="15.75" customHeight="1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</row>
    <row r="520" spans="1:23" ht="15.75" customHeight="1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</row>
    <row r="521" spans="1:23" ht="15.75" customHeight="1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</row>
    <row r="522" spans="1:23" ht="15.75" customHeight="1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</row>
    <row r="523" spans="1:23" ht="15.75" customHeight="1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</row>
    <row r="524" spans="1:23" ht="15.75" customHeight="1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</row>
    <row r="525" spans="1:23" ht="15.75" customHeight="1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</row>
    <row r="526" spans="1:23" ht="15.75" customHeight="1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</row>
    <row r="527" spans="1:23" ht="15.75" customHeight="1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</row>
    <row r="528" spans="1:23" ht="15.75" customHeight="1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</row>
    <row r="529" spans="1:23" ht="15.75" customHeight="1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</row>
    <row r="530" spans="1:23" ht="15.75" customHeight="1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</row>
    <row r="531" spans="1:23" ht="15.75" customHeight="1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</row>
    <row r="532" spans="1:23" ht="15.75" customHeight="1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</row>
    <row r="533" spans="1:23" ht="15.75" customHeight="1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</row>
    <row r="534" spans="1:23" ht="15.75" customHeight="1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</row>
    <row r="535" spans="1:23" ht="15.75" customHeight="1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</row>
    <row r="536" spans="1:23" ht="15.75" customHeight="1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</row>
    <row r="537" spans="1:23" ht="15.75" customHeight="1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</row>
    <row r="538" spans="1:23" ht="15.75" customHeight="1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</row>
    <row r="539" spans="1:23" ht="15.75" customHeight="1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</row>
    <row r="540" spans="1:23" ht="15.75" customHeight="1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</row>
    <row r="541" spans="1:23" ht="15.75" customHeight="1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</row>
    <row r="542" spans="1:23" ht="15.75" customHeight="1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</row>
    <row r="543" spans="1:23" ht="15.75" customHeight="1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</row>
    <row r="544" spans="1:23" ht="15.75" customHeight="1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</row>
    <row r="545" spans="1:23" ht="15.75" customHeight="1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</row>
    <row r="546" spans="1:23" ht="15.75" customHeight="1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</row>
    <row r="547" spans="1:23" ht="15.75" customHeight="1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</row>
    <row r="548" spans="1:23" ht="15.75" customHeight="1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</row>
    <row r="549" spans="1:23" ht="15.75" customHeight="1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</row>
    <row r="550" spans="1:23" ht="15.75" customHeight="1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</row>
    <row r="551" spans="1:23" ht="15.75" customHeight="1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</row>
    <row r="552" spans="1:23" ht="15.75" customHeight="1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</row>
    <row r="553" spans="1:23" ht="15.75" customHeight="1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</row>
    <row r="554" spans="1:23" ht="15.75" customHeight="1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</row>
    <row r="555" spans="1:23" ht="15.75" customHeight="1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</row>
    <row r="556" spans="1:23" ht="15.75" customHeight="1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</row>
    <row r="557" spans="1:23" ht="15.75" customHeight="1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</row>
    <row r="558" spans="1:23" ht="15.75" customHeight="1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</row>
    <row r="559" spans="1:23" ht="15.75" customHeigh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</row>
    <row r="560" spans="1:23" ht="15.75" customHeight="1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</row>
    <row r="561" spans="1:23" ht="15.75" customHeight="1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</row>
    <row r="562" spans="1:23" ht="15.75" customHeight="1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</row>
    <row r="563" spans="1:23" ht="15.75" customHeight="1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</row>
    <row r="564" spans="1:23" ht="15.75" customHeight="1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</row>
    <row r="565" spans="1:23" ht="15.75" customHeight="1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</row>
    <row r="566" spans="1:23" ht="15.75" customHeight="1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</row>
    <row r="567" spans="1:23" ht="15.75" customHeight="1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</row>
    <row r="568" spans="1:23" ht="15.75" customHeight="1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</row>
    <row r="569" spans="1:23" ht="15.75" customHeight="1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</row>
    <row r="570" spans="1:23" ht="15.75" customHeight="1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</row>
    <row r="571" spans="1:23" ht="15.75" customHeight="1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</row>
    <row r="572" spans="1:23" ht="15.75" customHeight="1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</row>
    <row r="573" spans="1:23" ht="15.75" customHeight="1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</row>
    <row r="574" spans="1:23" ht="15.75" customHeight="1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</row>
    <row r="575" spans="1:23" ht="15.75" customHeight="1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</row>
    <row r="576" spans="1:23" ht="15.75" customHeight="1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</row>
    <row r="577" spans="1:23" ht="15.75" customHeight="1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</row>
    <row r="578" spans="1:23" ht="15.75" customHeight="1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</row>
    <row r="579" spans="1:23" ht="15.75" customHeight="1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</row>
    <row r="580" spans="1:23" ht="15.75" customHeight="1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</row>
    <row r="581" spans="1:23" ht="15.75" customHeight="1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</row>
    <row r="582" spans="1:23" ht="15.75" customHeight="1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</row>
    <row r="583" spans="1:23" ht="15.75" customHeight="1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</row>
    <row r="584" spans="1:23" ht="15.75" customHeight="1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</row>
    <row r="585" spans="1:23" ht="15.75" customHeight="1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</row>
    <row r="586" spans="1:23" ht="15.75" customHeight="1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</row>
    <row r="587" spans="1:23" ht="15.75" customHeight="1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</row>
    <row r="588" spans="1:23" ht="15.75" customHeight="1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</row>
    <row r="589" spans="1:23" ht="15.75" customHeight="1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</row>
    <row r="590" spans="1:23" ht="15.75" customHeight="1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</row>
    <row r="591" spans="1:23" ht="15.75" customHeight="1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</row>
    <row r="592" spans="1:23" ht="15.75" customHeight="1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</row>
    <row r="593" spans="1:23" ht="15.75" customHeight="1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</row>
    <row r="594" spans="1:23" ht="15.75" customHeight="1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</row>
    <row r="595" spans="1:23" ht="15.75" customHeight="1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</row>
    <row r="596" spans="1:23" ht="15.75" customHeight="1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</row>
    <row r="597" spans="1:23" ht="15.75" customHeight="1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</row>
    <row r="598" spans="1:23" ht="15.75" customHeight="1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</row>
    <row r="599" spans="1:23" ht="15.75" customHeight="1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</row>
    <row r="600" spans="1:23" ht="15.75" customHeight="1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</row>
    <row r="601" spans="1:23" ht="15.75" customHeight="1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</row>
    <row r="602" spans="1:23" ht="15.75" customHeight="1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</row>
    <row r="603" spans="1:23" ht="15.75" customHeight="1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</row>
    <row r="604" spans="1:23" ht="15.75" customHeight="1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</row>
    <row r="605" spans="1:23" ht="15.75" customHeight="1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</row>
    <row r="606" spans="1:23" ht="15.75" customHeight="1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</row>
    <row r="607" spans="1:23" ht="15.75" customHeight="1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</row>
    <row r="608" spans="1:23" ht="15.75" customHeight="1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</row>
    <row r="609" spans="1:23" ht="15.75" customHeight="1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</row>
    <row r="610" spans="1:23" ht="15.75" customHeight="1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</row>
    <row r="611" spans="1:23" ht="15.75" customHeight="1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</row>
    <row r="612" spans="1:23" ht="15.75" customHeight="1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</row>
    <row r="613" spans="1:23" ht="15.75" customHeight="1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</row>
    <row r="614" spans="1:23" ht="15.75" customHeight="1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</row>
    <row r="615" spans="1:23" ht="15.75" customHeight="1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</row>
    <row r="616" spans="1:23" ht="15.75" customHeight="1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</row>
    <row r="617" spans="1:23" ht="15.75" customHeight="1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</row>
    <row r="618" spans="1:23" ht="15.75" customHeight="1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</row>
    <row r="619" spans="1:23" ht="15.75" customHeight="1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</row>
    <row r="620" spans="1:23" ht="15.75" customHeight="1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</row>
    <row r="621" spans="1:23" ht="15.75" customHeight="1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</row>
    <row r="622" spans="1:23" ht="15.75" customHeight="1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</row>
    <row r="623" spans="1:23" ht="15.75" customHeight="1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</row>
    <row r="624" spans="1:23" ht="15.75" customHeight="1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</row>
    <row r="625" spans="1:23" ht="15.75" customHeight="1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</row>
    <row r="626" spans="1:23" ht="15.75" customHeight="1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</row>
    <row r="627" spans="1:23" ht="15.75" customHeight="1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</row>
    <row r="628" spans="1:23" ht="15.75" customHeight="1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</row>
    <row r="629" spans="1:23" ht="15.75" customHeight="1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</row>
    <row r="630" spans="1:23" ht="15.75" customHeight="1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</row>
    <row r="631" spans="1:23" ht="15.75" customHeight="1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</row>
    <row r="632" spans="1:23" ht="15.75" customHeight="1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</row>
    <row r="633" spans="1:23" ht="15.75" customHeight="1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</row>
    <row r="634" spans="1:23" ht="15.75" customHeight="1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</row>
    <row r="635" spans="1:23" ht="15.75" customHeight="1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</row>
    <row r="636" spans="1:23" ht="15.75" customHeight="1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</row>
    <row r="637" spans="1:23" ht="15.75" customHeight="1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</row>
    <row r="638" spans="1:23" ht="15.75" customHeight="1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</row>
    <row r="639" spans="1:23" ht="15.75" customHeight="1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</row>
    <row r="640" spans="1:23" ht="15.75" customHeight="1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</row>
    <row r="641" spans="1:23" ht="15.75" customHeight="1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</row>
    <row r="642" spans="1:23" ht="15.75" customHeight="1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</row>
    <row r="643" spans="1:23" ht="15.75" customHeight="1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</row>
    <row r="644" spans="1:23" ht="15.75" customHeight="1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</row>
    <row r="645" spans="1:23" ht="15.75" customHeight="1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</row>
    <row r="646" spans="1:23" ht="15.75" customHeight="1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</row>
    <row r="647" spans="1:23" ht="15.75" customHeight="1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</row>
    <row r="648" spans="1:23" ht="15.75" customHeight="1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</row>
    <row r="649" spans="1:23" ht="15.75" customHeight="1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</row>
    <row r="650" spans="1:23" ht="15.75" customHeight="1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</row>
    <row r="651" spans="1:23" ht="15.75" customHeight="1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</row>
    <row r="652" spans="1:23" ht="15.75" customHeight="1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</row>
    <row r="653" spans="1:23" ht="15.75" customHeight="1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</row>
    <row r="654" spans="1:23" ht="15.75" customHeight="1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</row>
    <row r="655" spans="1:23" ht="15.75" customHeight="1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</row>
    <row r="656" spans="1:23" ht="15.75" customHeight="1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</row>
    <row r="657" spans="1:23" ht="15.75" customHeight="1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</row>
    <row r="658" spans="1:23" ht="15.75" customHeight="1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</row>
    <row r="659" spans="1:23" ht="15.75" customHeight="1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</row>
    <row r="660" spans="1:23" ht="15.75" customHeight="1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</row>
    <row r="661" spans="1:23" ht="15.75" customHeight="1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</row>
    <row r="662" spans="1:23" ht="15.75" customHeight="1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</row>
    <row r="663" spans="1:23" ht="15.75" customHeight="1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</row>
    <row r="664" spans="1:23" ht="15.75" customHeight="1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</row>
    <row r="665" spans="1:23" ht="15.75" customHeight="1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</row>
    <row r="666" spans="1:23" ht="15.75" customHeight="1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</row>
    <row r="667" spans="1:23" ht="15.75" customHeight="1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</row>
    <row r="668" spans="1:23" ht="15.75" customHeight="1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</row>
    <row r="669" spans="1:23" ht="15.75" customHeight="1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</row>
    <row r="670" spans="1:23" ht="15.75" customHeight="1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</row>
    <row r="671" spans="1:23" ht="15.75" customHeight="1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</row>
    <row r="672" spans="1:23" ht="15.75" customHeight="1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</row>
    <row r="673" spans="1:23" ht="15.75" customHeight="1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</row>
    <row r="674" spans="1:23" ht="15.75" customHeight="1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</row>
    <row r="675" spans="1:23" ht="15.75" customHeight="1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</row>
    <row r="676" spans="1:23" ht="15.75" customHeight="1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</row>
    <row r="677" spans="1:23" ht="15.75" customHeight="1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</row>
    <row r="678" spans="1:23" ht="15.75" customHeight="1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</row>
    <row r="679" spans="1:23" ht="15.75" customHeight="1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</row>
    <row r="680" spans="1:23" ht="15.75" customHeight="1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</row>
    <row r="681" spans="1:23" ht="15.75" customHeight="1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</row>
    <row r="682" spans="1:23" ht="15.75" customHeight="1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</row>
    <row r="683" spans="1:23" ht="15.75" customHeight="1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</row>
    <row r="684" spans="1:23" ht="15.75" customHeight="1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</row>
    <row r="685" spans="1:23" ht="15.75" customHeight="1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</row>
    <row r="686" spans="1:23" ht="15.75" customHeight="1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</row>
    <row r="687" spans="1:23" ht="15.75" customHeight="1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</row>
    <row r="688" spans="1:23" ht="15.75" customHeight="1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</row>
    <row r="689" spans="1:23" ht="15.75" customHeight="1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</row>
    <row r="690" spans="1:23" ht="15.75" customHeight="1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</row>
    <row r="691" spans="1:23" ht="15.75" customHeight="1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</row>
    <row r="692" spans="1:23" ht="15.75" customHeight="1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</row>
    <row r="693" spans="1:23" ht="15.75" customHeight="1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</row>
    <row r="694" spans="1:23" ht="15.75" customHeight="1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</row>
    <row r="695" spans="1:23" ht="15.75" customHeight="1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</row>
    <row r="696" spans="1:23" ht="15.75" customHeight="1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</row>
    <row r="697" spans="1:23" ht="15.75" customHeight="1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</row>
    <row r="698" spans="1:23" ht="15.75" customHeight="1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</row>
    <row r="699" spans="1:23" ht="15.75" customHeight="1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</row>
    <row r="700" spans="1:23" ht="15.75" customHeight="1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</row>
    <row r="701" spans="1:23" ht="15.75" customHeight="1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</row>
    <row r="702" spans="1:23" ht="15.75" customHeight="1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</row>
    <row r="703" spans="1:23" ht="15.75" customHeight="1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</row>
    <row r="704" spans="1:23" ht="15.75" customHeight="1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</row>
    <row r="705" spans="1:23" ht="15.75" customHeight="1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</row>
    <row r="706" spans="1:23" ht="15.75" customHeight="1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</row>
    <row r="707" spans="1:23" ht="15.75" customHeight="1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</row>
    <row r="708" spans="1:23" ht="15.75" customHeight="1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</row>
    <row r="709" spans="1:23" ht="15.75" customHeight="1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</row>
    <row r="710" spans="1:23" ht="15.75" customHeight="1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</row>
    <row r="711" spans="1:23" ht="15.75" customHeight="1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</row>
    <row r="712" spans="1:23" ht="15.75" customHeight="1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</row>
    <row r="713" spans="1:23" ht="15.75" customHeight="1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</row>
    <row r="714" spans="1:23" ht="15.75" customHeight="1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</row>
    <row r="715" spans="1:23" ht="15.75" customHeight="1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</row>
    <row r="716" spans="1:23" ht="15.75" customHeight="1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</row>
    <row r="717" spans="1:23" ht="15.75" customHeight="1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</row>
    <row r="718" spans="1:23" ht="15.75" customHeight="1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</row>
    <row r="719" spans="1:23" ht="15.75" customHeight="1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</row>
    <row r="720" spans="1:23" ht="15.75" customHeight="1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</row>
    <row r="721" spans="1:23" ht="15.75" customHeight="1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</row>
    <row r="722" spans="1:23" ht="15.75" customHeight="1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</row>
    <row r="723" spans="1:23" ht="15.75" customHeight="1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</row>
    <row r="724" spans="1:23" ht="15.75" customHeight="1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</row>
    <row r="725" spans="1:23" ht="15.75" customHeight="1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</row>
    <row r="726" spans="1:23" ht="15.75" customHeight="1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</row>
    <row r="727" spans="1:23" ht="15.75" customHeight="1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</row>
    <row r="728" spans="1:23" ht="15.75" customHeight="1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</row>
    <row r="729" spans="1:23" ht="15.75" customHeight="1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</row>
    <row r="730" spans="1:23" ht="15.75" customHeight="1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</row>
    <row r="731" spans="1:23" ht="15.75" customHeight="1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</row>
    <row r="732" spans="1:23" ht="15.75" customHeight="1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</row>
    <row r="733" spans="1:23" ht="15.75" customHeight="1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</row>
    <row r="734" spans="1:23" ht="15.75" customHeight="1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</row>
    <row r="735" spans="1:23" ht="15.75" customHeight="1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</row>
    <row r="736" spans="1:23" ht="15.75" customHeight="1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</row>
    <row r="737" spans="1:23" ht="15.75" customHeight="1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</row>
    <row r="738" spans="1:23" ht="15.75" customHeight="1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</row>
    <row r="739" spans="1:23" ht="15.75" customHeight="1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</row>
    <row r="740" spans="1:23" ht="15.75" customHeight="1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</row>
    <row r="741" spans="1:23" ht="15.75" customHeight="1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</row>
    <row r="742" spans="1:23" ht="15.75" customHeight="1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</row>
    <row r="743" spans="1:23" ht="15.75" customHeight="1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</row>
    <row r="744" spans="1:23" ht="15.75" customHeight="1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</row>
    <row r="745" spans="1:23" ht="15.75" customHeight="1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</row>
    <row r="746" spans="1:23" ht="15.75" customHeight="1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</row>
    <row r="747" spans="1:23" ht="15.75" customHeight="1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</row>
    <row r="748" spans="1:23" ht="15.75" customHeight="1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</row>
    <row r="749" spans="1:23" ht="15.75" customHeight="1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</row>
    <row r="750" spans="1:23" ht="15.75" customHeight="1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</row>
    <row r="751" spans="1:23" ht="15.75" customHeight="1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</row>
    <row r="752" spans="1:23" ht="15.75" customHeight="1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</row>
    <row r="753" spans="1:23" ht="15.75" customHeight="1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</row>
    <row r="754" spans="1:23" ht="15.75" customHeight="1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</row>
    <row r="755" spans="1:23" ht="15.75" customHeight="1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</row>
    <row r="756" spans="1:23" ht="15.75" customHeight="1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</row>
    <row r="757" spans="1:23" ht="15.75" customHeight="1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</row>
    <row r="758" spans="1:23" ht="15.75" customHeight="1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</row>
    <row r="759" spans="1:23" ht="15.75" customHeight="1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</row>
    <row r="760" spans="1:23" ht="15.75" customHeight="1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</row>
    <row r="761" spans="1:23" ht="15.75" customHeight="1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</row>
    <row r="762" spans="1:23" ht="15.75" customHeight="1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</row>
    <row r="763" spans="1:23" ht="15.75" customHeight="1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</row>
    <row r="764" spans="1:23" ht="15.75" customHeight="1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</row>
    <row r="765" spans="1:23" ht="15.75" customHeight="1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</row>
    <row r="766" spans="1:23" ht="15.75" customHeight="1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</row>
    <row r="767" spans="1:23" ht="15.75" customHeight="1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</row>
    <row r="768" spans="1:23" ht="15.75" customHeight="1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</row>
    <row r="769" spans="1:23" ht="15.75" customHeight="1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</row>
    <row r="770" spans="1:23" ht="15.75" customHeight="1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</row>
    <row r="771" spans="1:23" ht="15.75" customHeight="1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</row>
    <row r="772" spans="1:23" ht="15.75" customHeight="1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</row>
    <row r="773" spans="1:23" ht="15.75" customHeight="1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</row>
    <row r="774" spans="1:23" ht="15.75" customHeight="1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</row>
    <row r="775" spans="1:23" ht="15.75" customHeight="1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</row>
    <row r="776" spans="1:23" ht="15.75" customHeight="1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</row>
    <row r="777" spans="1:23" ht="15.75" customHeight="1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</row>
    <row r="778" spans="1:23" ht="15.75" customHeight="1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</row>
    <row r="779" spans="1:23" ht="15.75" customHeight="1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</row>
    <row r="780" spans="1:23" ht="15.75" customHeight="1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</row>
    <row r="781" spans="1:23" ht="15.75" customHeight="1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</row>
    <row r="782" spans="1:23" ht="15.75" customHeight="1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</row>
    <row r="783" spans="1:23" ht="15.75" customHeight="1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</row>
    <row r="784" spans="1:23" ht="15.75" customHeight="1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</row>
    <row r="785" spans="1:23" ht="15.75" customHeight="1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</row>
    <row r="786" spans="1:23" ht="15.75" customHeight="1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</row>
    <row r="787" spans="1:23" ht="15.75" customHeight="1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</row>
    <row r="788" spans="1:23" ht="15.75" customHeight="1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</row>
    <row r="789" spans="1:23" ht="15.75" customHeight="1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</row>
    <row r="790" spans="1:23" ht="15.75" customHeight="1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</row>
    <row r="791" spans="1:23" ht="15.75" customHeight="1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</row>
    <row r="792" spans="1:23" ht="15.75" customHeight="1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</row>
    <row r="793" spans="1:23" ht="15.75" customHeight="1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</row>
    <row r="794" spans="1:23" ht="15.75" customHeight="1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</row>
    <row r="795" spans="1:23" ht="15.75" customHeight="1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</row>
    <row r="796" spans="1:23" ht="15.75" customHeight="1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</row>
    <row r="797" spans="1:23" ht="15.75" customHeight="1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</row>
    <row r="798" spans="1:23" ht="15.75" customHeight="1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</row>
    <row r="799" spans="1:23" ht="15.75" customHeight="1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</row>
    <row r="800" spans="1:23" ht="15.75" customHeight="1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</row>
    <row r="801" spans="1:23" ht="15.75" customHeight="1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</row>
    <row r="802" spans="1:23" ht="15.75" customHeight="1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</row>
    <row r="803" spans="1:23" ht="15.75" customHeight="1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</row>
    <row r="804" spans="1:23" ht="15.75" customHeight="1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</row>
    <row r="805" spans="1:23" ht="15.75" customHeight="1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</row>
    <row r="806" spans="1:23" ht="15.75" customHeight="1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</row>
    <row r="807" spans="1:23" ht="15.75" customHeight="1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</row>
    <row r="808" spans="1:23" ht="15.75" customHeight="1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</row>
    <row r="809" spans="1:23" ht="15.75" customHeight="1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</row>
    <row r="810" spans="1:23" ht="15.75" customHeight="1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</row>
    <row r="811" spans="1:23" ht="15.75" customHeight="1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</row>
    <row r="812" spans="1:23" ht="15.75" customHeight="1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</row>
    <row r="813" spans="1:23" ht="15.75" customHeight="1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</row>
    <row r="814" spans="1:23" ht="15.75" customHeight="1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</row>
    <row r="815" spans="1:23" ht="15.75" customHeight="1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</row>
    <row r="816" spans="1:23" ht="15.75" customHeight="1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</row>
    <row r="817" spans="1:23" ht="15.75" customHeight="1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</row>
    <row r="818" spans="1:23" ht="15.75" customHeight="1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</row>
    <row r="819" spans="1:23" ht="15.75" customHeight="1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</row>
    <row r="820" spans="1:23" ht="15.75" customHeight="1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</row>
    <row r="821" spans="1:23" ht="15.75" customHeight="1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</row>
    <row r="822" spans="1:23" ht="15.75" customHeight="1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</row>
    <row r="823" spans="1:23" ht="15.75" customHeight="1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</row>
    <row r="824" spans="1:23" ht="15.75" customHeight="1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</row>
    <row r="825" spans="1:23" ht="15.75" customHeight="1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</row>
    <row r="826" spans="1:23" ht="15.75" customHeight="1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</row>
    <row r="827" spans="1:23" ht="15.75" customHeight="1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</row>
    <row r="828" spans="1:23" ht="15.75" customHeight="1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</row>
    <row r="829" spans="1:23" ht="15.75" customHeight="1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</row>
    <row r="830" spans="1:23" ht="15.75" customHeight="1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</row>
    <row r="831" spans="1:23" ht="15.75" customHeight="1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</row>
    <row r="832" spans="1:23" ht="15.75" customHeight="1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</row>
    <row r="833" spans="1:23" ht="15.75" customHeight="1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</row>
    <row r="834" spans="1:23" ht="15.75" customHeight="1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</row>
    <row r="835" spans="1:23" ht="15.75" customHeight="1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</row>
    <row r="836" spans="1:23" ht="15.75" customHeight="1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</row>
    <row r="837" spans="1:23" ht="15.75" customHeight="1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</row>
    <row r="838" spans="1:23" ht="15.75" customHeight="1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</row>
    <row r="839" spans="1:23" ht="15.75" customHeight="1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</row>
    <row r="840" spans="1:23" ht="15.75" customHeight="1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</row>
    <row r="841" spans="1:23" ht="15.75" customHeight="1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</row>
    <row r="842" spans="1:23" ht="15.75" customHeight="1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</row>
    <row r="843" spans="1:23" ht="15.75" customHeight="1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</row>
    <row r="844" spans="1:23" ht="15.75" customHeight="1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</row>
    <row r="845" spans="1:23" ht="15.75" customHeight="1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</row>
    <row r="846" spans="1:23" ht="15.75" customHeight="1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</row>
    <row r="847" spans="1:23" ht="15.75" customHeight="1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</row>
    <row r="848" spans="1:23" ht="15.75" customHeight="1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</row>
    <row r="849" spans="1:23" ht="15.75" customHeight="1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</row>
    <row r="850" spans="1:23" ht="15.75" customHeight="1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</row>
    <row r="851" spans="1:23" ht="15.75" customHeight="1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</row>
    <row r="852" spans="1:23" ht="15.75" customHeight="1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</row>
    <row r="853" spans="1:23" ht="15.75" customHeight="1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</row>
    <row r="854" spans="1:23" ht="15.75" customHeight="1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</row>
    <row r="855" spans="1:23" ht="15.75" customHeight="1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</row>
    <row r="856" spans="1:23" ht="15.75" customHeight="1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</row>
    <row r="857" spans="1:23" ht="15.75" customHeight="1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</row>
    <row r="858" spans="1:23" ht="15.75" customHeight="1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</row>
    <row r="859" spans="1:23" ht="15.75" customHeight="1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</row>
    <row r="860" spans="1:23" ht="15.75" customHeight="1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</row>
    <row r="861" spans="1:23" ht="15.75" customHeight="1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</row>
    <row r="862" spans="1:23" ht="15.75" customHeight="1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</row>
    <row r="863" spans="1:23" ht="15.75" customHeight="1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</row>
    <row r="864" spans="1:23" ht="15.75" customHeight="1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</row>
    <row r="865" spans="1:23" ht="15.75" customHeight="1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</row>
    <row r="866" spans="1:23" ht="15.75" customHeight="1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</row>
    <row r="867" spans="1:23" ht="15.75" customHeight="1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</row>
    <row r="868" spans="1:23" ht="15.75" customHeight="1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</row>
    <row r="869" spans="1:23" ht="15.75" customHeight="1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</row>
    <row r="870" spans="1:23" ht="15.75" customHeight="1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</row>
    <row r="871" spans="1:23" ht="15.75" customHeight="1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</row>
    <row r="872" spans="1:23" ht="15.75" customHeight="1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</row>
    <row r="873" spans="1:23" ht="15.75" customHeight="1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</row>
    <row r="874" spans="1:23" ht="15.75" customHeight="1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</row>
    <row r="875" spans="1:23" ht="15.75" customHeight="1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</row>
    <row r="876" spans="1:23" ht="15.75" customHeight="1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</row>
    <row r="877" spans="1:23" ht="15.75" customHeight="1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</row>
    <row r="878" spans="1:23" ht="15.75" customHeight="1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</row>
    <row r="879" spans="1:23" ht="15.75" customHeight="1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</row>
    <row r="880" spans="1:23" ht="15.75" customHeight="1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</row>
    <row r="881" spans="1:23" ht="15.75" customHeight="1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</row>
    <row r="882" spans="1:23" ht="15.75" customHeight="1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</row>
    <row r="883" spans="1:23" ht="15.75" customHeight="1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</row>
    <row r="884" spans="1:23" ht="15.75" customHeight="1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</row>
    <row r="885" spans="1:23" ht="15.75" customHeight="1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</row>
    <row r="886" spans="1:23" ht="15.75" customHeight="1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</row>
    <row r="887" spans="1:23" ht="15.75" customHeight="1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</row>
    <row r="888" spans="1:23" ht="15.75" customHeight="1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</row>
    <row r="889" spans="1:23" ht="15.75" customHeight="1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</row>
    <row r="890" spans="1:23" ht="15.75" customHeight="1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</row>
    <row r="891" spans="1:23" ht="15.75" customHeight="1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</row>
    <row r="892" spans="1:23" ht="15.75" customHeight="1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</row>
    <row r="893" spans="1:23" ht="15.75" customHeight="1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</row>
    <row r="894" spans="1:23" ht="15.75" customHeight="1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</row>
    <row r="895" spans="1:23" ht="15.75" customHeight="1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</row>
    <row r="896" spans="1:23" ht="15.75" customHeight="1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</row>
    <row r="897" spans="1:23" ht="15.75" customHeight="1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</row>
    <row r="898" spans="1:23" ht="15.75" customHeight="1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</row>
    <row r="899" spans="1:23" ht="15.75" customHeight="1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</row>
    <row r="900" spans="1:23" ht="15.75" customHeight="1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</row>
    <row r="901" spans="1:23" ht="15.75" customHeight="1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</row>
    <row r="902" spans="1:23" ht="15.75" customHeight="1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</row>
    <row r="903" spans="1:23" ht="15.75" customHeight="1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</row>
    <row r="904" spans="1:23" ht="15.75" customHeight="1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</row>
    <row r="905" spans="1:23" ht="15.75" customHeight="1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</row>
    <row r="906" spans="1:23" ht="15.75" customHeight="1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</row>
    <row r="907" spans="1:23" ht="15.75" customHeight="1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</row>
    <row r="908" spans="1:23" ht="15.75" customHeight="1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</row>
    <row r="909" spans="1:23" ht="15.75" customHeight="1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</row>
    <row r="910" spans="1:23" ht="15.75" customHeight="1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</row>
    <row r="911" spans="1:23" ht="15.75" customHeight="1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</row>
    <row r="912" spans="1:23" ht="15.75" customHeight="1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</row>
    <row r="913" spans="1:23" ht="15.75" customHeight="1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</row>
    <row r="914" spans="1:23" ht="15.75" customHeight="1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</row>
    <row r="915" spans="1:23" ht="15.75" customHeight="1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</row>
    <row r="916" spans="1:23" ht="15.75" customHeight="1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</row>
    <row r="917" spans="1:23" ht="15.75" customHeight="1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</row>
    <row r="918" spans="1:23" ht="15.75" customHeight="1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</row>
    <row r="919" spans="1:23" ht="15.75" customHeight="1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</row>
    <row r="920" spans="1:23" ht="15.75" customHeight="1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</row>
    <row r="921" spans="1:23" ht="15.75" customHeight="1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</row>
    <row r="922" spans="1:23" ht="15.75" customHeight="1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</row>
    <row r="923" spans="1:23" ht="15.75" customHeight="1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</row>
    <row r="924" spans="1:23" ht="15.75" customHeight="1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</row>
    <row r="925" spans="1:23" ht="15.75" customHeight="1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</row>
    <row r="926" spans="1:23" ht="15.75" customHeight="1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</row>
    <row r="927" spans="1:23" ht="15.75" customHeight="1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</row>
    <row r="928" spans="1:23" ht="15.75" customHeight="1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</row>
    <row r="929" spans="1:23" ht="15.75" customHeight="1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</row>
    <row r="930" spans="1:23" ht="15.75" customHeight="1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</row>
    <row r="931" spans="1:23" ht="15.75" customHeight="1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</row>
    <row r="932" spans="1:23" ht="15.75" customHeight="1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</row>
    <row r="933" spans="1:23" ht="15.75" customHeight="1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</row>
    <row r="934" spans="1:23" ht="15.75" customHeight="1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</row>
    <row r="935" spans="1:23" ht="15.75" customHeight="1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</row>
    <row r="936" spans="1:23" ht="15.75" customHeight="1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</row>
    <row r="937" spans="1:23" ht="15.75" customHeight="1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</row>
    <row r="938" spans="1:23" ht="15.75" customHeight="1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</row>
    <row r="939" spans="1:23" ht="15.75" customHeight="1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</row>
    <row r="940" spans="1:23" ht="15.75" customHeight="1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</row>
    <row r="941" spans="1:23" ht="15.75" customHeight="1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</row>
    <row r="942" spans="1:23" ht="15.75" customHeight="1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</row>
    <row r="943" spans="1:23" ht="15.75" customHeight="1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</row>
    <row r="944" spans="1:23" ht="15.75" customHeight="1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</row>
    <row r="945" spans="1:23" ht="15.75" customHeight="1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</row>
    <row r="946" spans="1:23" ht="15.75" customHeight="1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</row>
    <row r="947" spans="1:23" ht="15.75" customHeight="1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</row>
    <row r="948" spans="1:23" ht="15.75" customHeight="1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</row>
    <row r="949" spans="1:23" ht="15.75" customHeight="1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</row>
    <row r="950" spans="1:23" ht="15.75" customHeight="1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</row>
    <row r="951" spans="1:23" ht="15.75" customHeight="1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</row>
    <row r="952" spans="1:23" ht="15.75" customHeight="1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</row>
    <row r="953" spans="1:23" ht="15.75" customHeight="1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</row>
    <row r="954" spans="1:23" ht="15.75" customHeight="1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</row>
    <row r="955" spans="1:23" ht="15.75" customHeight="1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</row>
    <row r="956" spans="1:23" ht="15.75" customHeight="1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</row>
    <row r="957" spans="1:23" ht="15.75" customHeight="1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</row>
    <row r="958" spans="1:23" ht="15.75" customHeight="1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</row>
    <row r="959" spans="1:23" ht="15.75" customHeight="1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</row>
    <row r="960" spans="1:23" ht="15.75" customHeight="1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</row>
    <row r="961" spans="1:23" ht="15.75" customHeight="1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</row>
    <row r="962" spans="1:23" ht="15.75" customHeight="1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</row>
    <row r="963" spans="1:23" ht="15.75" customHeight="1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</row>
    <row r="964" spans="1:23" ht="15.75" customHeight="1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</row>
    <row r="965" spans="1:23" ht="15.75" customHeight="1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</row>
    <row r="966" spans="1:23" ht="15.75" customHeight="1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</row>
    <row r="967" spans="1:23" ht="15.75" customHeight="1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</row>
    <row r="968" spans="1:23" ht="15.75" customHeight="1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</row>
    <row r="969" spans="1:23" ht="15.75" customHeight="1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</row>
    <row r="970" spans="1:23" ht="15.75" customHeight="1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</row>
    <row r="971" spans="1:23" ht="15.75" customHeight="1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</row>
    <row r="972" spans="1:23" ht="15.75" customHeight="1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</row>
    <row r="973" spans="1:23" ht="15.75" customHeight="1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</row>
    <row r="974" spans="1:23" ht="15.75" customHeight="1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</row>
    <row r="975" spans="1:23" ht="15.75" customHeight="1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</row>
    <row r="976" spans="1:23" ht="15.75" customHeight="1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</row>
    <row r="977" spans="1:23" ht="15.75" customHeight="1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</row>
    <row r="978" spans="1:23" ht="15.75" customHeight="1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</row>
    <row r="979" spans="1:23" ht="15.75" customHeight="1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</row>
    <row r="980" spans="1:23" ht="15.75" customHeight="1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</row>
    <row r="981" spans="1:23" ht="15.75" customHeight="1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</row>
    <row r="982" spans="1:23" ht="15.75" customHeight="1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</row>
    <row r="983" spans="1:23" ht="15.75" customHeight="1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</row>
    <row r="984" spans="1:23" ht="15.75" customHeight="1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</row>
    <row r="985" spans="1:23" ht="15.75" customHeight="1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</row>
    <row r="986" spans="1:23" ht="15.75" customHeight="1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</row>
    <row r="987" spans="1:23" ht="15.75" customHeight="1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</row>
    <row r="988" spans="1:23" ht="15.75" customHeight="1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</row>
    <row r="989" spans="1:23" ht="15.75" customHeight="1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</row>
    <row r="990" spans="1:23" ht="15.75" customHeight="1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</row>
    <row r="991" spans="1:23" ht="15.75" customHeight="1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</row>
    <row r="992" spans="1:23" ht="15.75" customHeight="1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</row>
    <row r="993" spans="1:23" ht="15.75" customHeight="1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</row>
    <row r="994" spans="1:23" ht="15.75" customHeight="1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</row>
    <row r="995" spans="1:23" ht="15.75" customHeight="1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</row>
    <row r="996" spans="1:23" ht="15.75" customHeight="1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</row>
    <row r="997" spans="1:23" ht="15.75" customHeight="1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</row>
    <row r="998" spans="1:23" ht="15.75" customHeight="1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</row>
    <row r="999" spans="1:23" ht="15.75" customHeight="1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</row>
    <row r="1000" spans="1:23" ht="15.75" customHeight="1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</row>
    <row r="1001" spans="1:23" ht="15.75" customHeight="1">
      <c r="A1001" s="63"/>
      <c r="B1001" s="63"/>
      <c r="C1001" s="63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</row>
    <row r="1002" spans="1:23" ht="15.75" customHeight="1">
      <c r="A1002" s="63"/>
      <c r="B1002" s="63"/>
      <c r="C1002" s="63"/>
      <c r="D1002" s="63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</row>
    <row r="1003" spans="1:23" ht="15.75" customHeight="1">
      <c r="A1003" s="63"/>
      <c r="B1003" s="63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</row>
    <row r="1004" spans="1:23" ht="15.75" customHeight="1">
      <c r="A1004" s="63"/>
      <c r="B1004" s="63"/>
      <c r="C1004" s="63"/>
      <c r="D1004" s="63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</row>
    <row r="1005" spans="1:23" ht="15.75" customHeight="1">
      <c r="A1005" s="63"/>
      <c r="B1005" s="63"/>
      <c r="C1005" s="63"/>
      <c r="D1005" s="63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</row>
    <row r="1006" spans="1:23" ht="15.75" customHeight="1">
      <c r="A1006" s="63"/>
      <c r="B1006" s="63"/>
      <c r="C1006" s="63"/>
      <c r="D1006" s="63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</row>
  </sheetData>
  <mergeCells count="127">
    <mergeCell ref="A1:M1"/>
    <mergeCell ref="O1:W1"/>
    <mergeCell ref="A2:B4"/>
    <mergeCell ref="C2:E2"/>
    <mergeCell ref="F2:F4"/>
    <mergeCell ref="G2:G4"/>
    <mergeCell ref="H2:H4"/>
    <mergeCell ref="E3:E4"/>
    <mergeCell ref="O6:V12"/>
    <mergeCell ref="R2:V2"/>
    <mergeCell ref="W2:W4"/>
    <mergeCell ref="R3:R4"/>
    <mergeCell ref="S3:S4"/>
    <mergeCell ref="T3:T4"/>
    <mergeCell ref="U3:U4"/>
    <mergeCell ref="V3:V4"/>
    <mergeCell ref="C3:C4"/>
    <mergeCell ref="D3:D4"/>
    <mergeCell ref="C6:J8"/>
    <mergeCell ref="K6:M8"/>
    <mergeCell ref="A8:B8"/>
    <mergeCell ref="O13:O15"/>
    <mergeCell ref="P13:P15"/>
    <mergeCell ref="Q13:Q15"/>
    <mergeCell ref="W13:W15"/>
    <mergeCell ref="R14:R15"/>
    <mergeCell ref="O2:O4"/>
    <mergeCell ref="P2:P4"/>
    <mergeCell ref="Q2:Q4"/>
    <mergeCell ref="U14:U15"/>
    <mergeCell ref="V14:V15"/>
    <mergeCell ref="S14:S15"/>
    <mergeCell ref="T14:T15"/>
    <mergeCell ref="R13:V13"/>
    <mergeCell ref="K13:L14"/>
    <mergeCell ref="M13:M15"/>
    <mergeCell ref="I2:J3"/>
    <mergeCell ref="K2:L3"/>
    <mergeCell ref="M2:M4"/>
    <mergeCell ref="A52:B52"/>
    <mergeCell ref="C36:C37"/>
    <mergeCell ref="D36:D37"/>
    <mergeCell ref="A46:B48"/>
    <mergeCell ref="C46:E46"/>
    <mergeCell ref="F46:F48"/>
    <mergeCell ref="G46:G48"/>
    <mergeCell ref="H46:H48"/>
    <mergeCell ref="E47:E48"/>
    <mergeCell ref="A35:B37"/>
    <mergeCell ref="C35:E35"/>
    <mergeCell ref="F35:F37"/>
    <mergeCell ref="G35:G37"/>
    <mergeCell ref="H35:H37"/>
    <mergeCell ref="E36:E37"/>
    <mergeCell ref="C47:C48"/>
    <mergeCell ref="D47:D48"/>
    <mergeCell ref="A41:B41"/>
    <mergeCell ref="A30:B30"/>
    <mergeCell ref="C14:C15"/>
    <mergeCell ref="D14:D15"/>
    <mergeCell ref="C17:J19"/>
    <mergeCell ref="A19:B19"/>
    <mergeCell ref="C24:E24"/>
    <mergeCell ref="F24:F26"/>
    <mergeCell ref="I24:J25"/>
    <mergeCell ref="A24:B26"/>
    <mergeCell ref="C25:C26"/>
    <mergeCell ref="G24:G26"/>
    <mergeCell ref="H24:H26"/>
    <mergeCell ref="H13:H15"/>
    <mergeCell ref="I13:J14"/>
    <mergeCell ref="A13:B15"/>
    <mergeCell ref="C13:E13"/>
    <mergeCell ref="E14:E15"/>
    <mergeCell ref="F13:F15"/>
    <mergeCell ref="G13:G15"/>
    <mergeCell ref="K24:L25"/>
    <mergeCell ref="M24:M26"/>
    <mergeCell ref="K28:M30"/>
    <mergeCell ref="D25:D26"/>
    <mergeCell ref="O17:V23"/>
    <mergeCell ref="P24:P26"/>
    <mergeCell ref="R24:V24"/>
    <mergeCell ref="O28:V34"/>
    <mergeCell ref="O24:O26"/>
    <mergeCell ref="E25:E26"/>
    <mergeCell ref="C28:J30"/>
    <mergeCell ref="K17:M19"/>
    <mergeCell ref="K50:M52"/>
    <mergeCell ref="O50:V56"/>
    <mergeCell ref="U36:U37"/>
    <mergeCell ref="I46:J47"/>
    <mergeCell ref="K46:L47"/>
    <mergeCell ref="M46:M48"/>
    <mergeCell ref="O46:O48"/>
    <mergeCell ref="P46:P48"/>
    <mergeCell ref="Q46:Q48"/>
    <mergeCell ref="K35:L36"/>
    <mergeCell ref="M35:M37"/>
    <mergeCell ref="C39:J41"/>
    <mergeCell ref="K39:M41"/>
    <mergeCell ref="C50:J52"/>
    <mergeCell ref="I35:J36"/>
    <mergeCell ref="O39:V45"/>
    <mergeCell ref="R35:V35"/>
    <mergeCell ref="O35:O37"/>
    <mergeCell ref="P35:P37"/>
    <mergeCell ref="Q35:Q37"/>
    <mergeCell ref="R36:R37"/>
    <mergeCell ref="S36:S37"/>
    <mergeCell ref="T36:T37"/>
    <mergeCell ref="W46:W48"/>
    <mergeCell ref="R47:R48"/>
    <mergeCell ref="S47:S48"/>
    <mergeCell ref="Q24:Q26"/>
    <mergeCell ref="R25:R26"/>
    <mergeCell ref="S25:S26"/>
    <mergeCell ref="T25:T26"/>
    <mergeCell ref="U25:U26"/>
    <mergeCell ref="V25:V26"/>
    <mergeCell ref="W24:W26"/>
    <mergeCell ref="W35:W37"/>
    <mergeCell ref="V36:V37"/>
    <mergeCell ref="R46:V46"/>
    <mergeCell ref="T47:T48"/>
    <mergeCell ref="U47:U48"/>
    <mergeCell ref="V47:V48"/>
  </mergeCells>
  <conditionalFormatting sqref="A56:L56 A2:M55">
    <cfRule type="cellIs" dxfId="16" priority="1" operator="equal">
      <formula>0</formula>
    </cfRule>
  </conditionalFormatting>
  <conditionalFormatting sqref="L5:M5">
    <cfRule type="cellIs" dxfId="15" priority="2" operator="equal">
      <formula>#N/A</formula>
    </cfRule>
  </conditionalFormatting>
  <conditionalFormatting sqref="U5">
    <cfRule type="expression" dxfId="14" priority="3">
      <formula>Q5=U5</formula>
    </cfRule>
    <cfRule type="expression" dxfId="13" priority="4">
      <formula>U5&gt;Q5</formula>
    </cfRule>
    <cfRule type="expression" dxfId="12" priority="5">
      <formula>Q5&gt;U5</formula>
    </cfRule>
  </conditionalFormatting>
  <conditionalFormatting sqref="U16">
    <cfRule type="expression" dxfId="11" priority="6">
      <formula>Q16=U16</formula>
    </cfRule>
    <cfRule type="expression" dxfId="10" priority="7">
      <formula>U16&gt;Q16</formula>
    </cfRule>
    <cfRule type="expression" dxfId="9" priority="8">
      <formula>U16&lt;Q16</formula>
    </cfRule>
  </conditionalFormatting>
  <conditionalFormatting sqref="U27">
    <cfRule type="expression" dxfId="8" priority="9">
      <formula>U27=Q27</formula>
    </cfRule>
    <cfRule type="expression" dxfId="7" priority="10">
      <formula>U27&gt;Q27</formula>
    </cfRule>
    <cfRule type="expression" dxfId="6" priority="11">
      <formula>U27&lt;Q27</formula>
    </cfRule>
  </conditionalFormatting>
  <conditionalFormatting sqref="U38">
    <cfRule type="expression" dxfId="5" priority="12">
      <formula>U38=Q38</formula>
    </cfRule>
    <cfRule type="expression" dxfId="4" priority="13">
      <formula>U38&gt;Q38</formula>
    </cfRule>
    <cfRule type="expression" dxfId="3" priority="14">
      <formula>U38&lt;Q38</formula>
    </cfRule>
  </conditionalFormatting>
  <conditionalFormatting sqref="U49">
    <cfRule type="expression" dxfId="2" priority="15">
      <formula>U49=Q49</formula>
    </cfRule>
    <cfRule type="expression" dxfId="1" priority="16">
      <formula>U49&gt;Q49</formula>
    </cfRule>
    <cfRule type="expression" dxfId="0" priority="17">
      <formula>U49&lt;Q49</formula>
    </cfRule>
  </conditionalFormatting>
  <dataValidations count="2">
    <dataValidation type="date" operator="lessThanOrEqual" allowBlank="1" showDropDown="1" showInputMessage="1" showErrorMessage="1" prompt="Digite uma data igual ou posterior à data de término do Objetivo." sqref="L9:L12 L20:L23 L31:L34 L42:L45 L53:L56" xr:uid="{00000000-0002-0000-0500-000000000000}">
      <formula1>L5</formula1>
    </dataValidation>
    <dataValidation type="date" operator="greaterThanOrEqual" allowBlank="1" showDropDown="1" showInputMessage="1" showErrorMessage="1" prompt="Digite uma data igual ou posterior à data de início do Objetivo." sqref="K9:K12 K20:K23 K31:K34 K42:K45 K53:K56" xr:uid="{00000000-0002-0000-0500-000001000000}">
      <formula1>K5</formula1>
    </dataValidation>
  </dataValidations>
  <pageMargins left="0.51180555555555596" right="0.51180555555555596" top="0.78749999999999998" bottom="0.78749999999999998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500-000002000000}">
          <x14:formula1>
            <xm:f>AUX!$AA$2:$AA$8</xm:f>
          </x14:formula1>
          <xm:sqref>M5 M9:M12 M16 M20:M23 M27 M31:M34 M38 M42:M45 M49 M53:M55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000"/>
  <sheetViews>
    <sheetView workbookViewId="0"/>
  </sheetViews>
  <sheetFormatPr defaultColWidth="14.42578125" defaultRowHeight="15" customHeight="1"/>
  <cols>
    <col min="1" max="1" width="8.7109375" customWidth="1"/>
    <col min="2" max="2" width="52.85546875" customWidth="1"/>
    <col min="3" max="3" width="11.7109375" customWidth="1"/>
    <col min="4" max="4" width="28.140625" customWidth="1"/>
    <col min="5" max="5" width="9.28515625" customWidth="1"/>
    <col min="6" max="6" width="16.7109375" customWidth="1"/>
    <col min="7" max="8" width="8.7109375" customWidth="1"/>
    <col min="9" max="9" width="104.85546875" customWidth="1"/>
    <col min="10" max="10" width="10.140625" customWidth="1"/>
    <col min="11" max="11" width="8.140625" customWidth="1"/>
    <col min="12" max="12" width="94" customWidth="1"/>
    <col min="13" max="13" width="8.7109375" customWidth="1"/>
    <col min="14" max="14" width="9.7109375" customWidth="1"/>
    <col min="15" max="15" width="60" customWidth="1"/>
    <col min="16" max="16" width="8.7109375" customWidth="1"/>
    <col min="17" max="17" width="15.140625" customWidth="1"/>
    <col min="18" max="18" width="33.5703125" customWidth="1"/>
    <col min="19" max="19" width="8.7109375" customWidth="1"/>
    <col min="20" max="20" width="9.85546875" customWidth="1"/>
    <col min="21" max="21" width="107.140625" customWidth="1"/>
    <col min="22" max="22" width="8.7109375" customWidth="1"/>
    <col min="23" max="23" width="5.85546875" customWidth="1"/>
    <col min="24" max="24" width="255.7109375" customWidth="1"/>
    <col min="25" max="25" width="8.7109375" customWidth="1"/>
    <col min="26" max="26" width="5.85546875" customWidth="1"/>
    <col min="27" max="27" width="30.42578125" customWidth="1"/>
  </cols>
  <sheetData>
    <row r="1" spans="1:27" ht="24">
      <c r="A1" s="94"/>
      <c r="B1" s="94" t="s">
        <v>122</v>
      </c>
      <c r="C1" s="94" t="s">
        <v>123</v>
      </c>
      <c r="D1" s="94" t="s">
        <v>124</v>
      </c>
      <c r="E1" s="94" t="s">
        <v>125</v>
      </c>
      <c r="F1" s="94" t="s">
        <v>126</v>
      </c>
      <c r="I1" s="202" t="s">
        <v>127</v>
      </c>
      <c r="J1" s="154"/>
      <c r="K1" s="154"/>
      <c r="L1" s="155"/>
      <c r="N1" s="203" t="s">
        <v>128</v>
      </c>
      <c r="O1" s="155"/>
      <c r="Q1" s="204" t="s">
        <v>129</v>
      </c>
      <c r="R1" s="155"/>
      <c r="T1" s="205" t="s">
        <v>130</v>
      </c>
      <c r="U1" s="155"/>
      <c r="W1" s="205" t="s">
        <v>131</v>
      </c>
      <c r="X1" s="155"/>
      <c r="Z1" s="95" t="s">
        <v>8</v>
      </c>
      <c r="AA1" s="95" t="s">
        <v>24</v>
      </c>
    </row>
    <row r="2" spans="1:27" ht="15.75" customHeight="1">
      <c r="A2" s="96"/>
      <c r="B2" s="97" t="s">
        <v>14</v>
      </c>
      <c r="C2" s="98"/>
      <c r="D2" s="99"/>
      <c r="E2" s="98"/>
      <c r="F2" s="99"/>
      <c r="I2" s="95" t="s">
        <v>127</v>
      </c>
      <c r="J2" s="100" t="s">
        <v>8</v>
      </c>
      <c r="K2" s="101"/>
      <c r="L2" s="101"/>
      <c r="N2" s="95" t="s">
        <v>8</v>
      </c>
      <c r="O2" s="95" t="s">
        <v>24</v>
      </c>
      <c r="Q2" s="95" t="s">
        <v>8</v>
      </c>
      <c r="R2" s="95" t="s">
        <v>24</v>
      </c>
      <c r="T2" s="95" t="s">
        <v>8</v>
      </c>
      <c r="U2" s="95" t="s">
        <v>24</v>
      </c>
      <c r="W2" s="95" t="s">
        <v>8</v>
      </c>
      <c r="X2" s="95" t="s">
        <v>24</v>
      </c>
      <c r="Z2" s="102">
        <v>1</v>
      </c>
      <c r="AA2" s="103" t="s">
        <v>121</v>
      </c>
    </row>
    <row r="3" spans="1:27" ht="15.75" customHeight="1">
      <c r="A3" s="96">
        <v>1</v>
      </c>
      <c r="B3" s="97" t="s">
        <v>132</v>
      </c>
      <c r="C3" s="98">
        <v>5</v>
      </c>
      <c r="D3" s="99" t="s">
        <v>133</v>
      </c>
      <c r="E3" s="98" t="s">
        <v>134</v>
      </c>
      <c r="F3" s="99" t="s">
        <v>135</v>
      </c>
      <c r="I3" s="104" t="s">
        <v>88</v>
      </c>
      <c r="J3" s="105"/>
      <c r="K3" s="106"/>
      <c r="L3" s="107"/>
      <c r="N3" s="108">
        <v>0</v>
      </c>
      <c r="O3" s="109" t="s">
        <v>88</v>
      </c>
      <c r="Q3" s="102">
        <v>0</v>
      </c>
      <c r="R3" s="24" t="s">
        <v>88</v>
      </c>
      <c r="T3" s="110">
        <v>1</v>
      </c>
      <c r="U3" s="24" t="s">
        <v>136</v>
      </c>
      <c r="W3" s="108">
        <v>1</v>
      </c>
      <c r="X3" s="24" t="s">
        <v>137</v>
      </c>
      <c r="Z3" s="111">
        <v>2</v>
      </c>
      <c r="AA3" s="112" t="s">
        <v>138</v>
      </c>
    </row>
    <row r="4" spans="1:27" ht="15" customHeight="1">
      <c r="A4" s="96">
        <v>2</v>
      </c>
      <c r="B4" s="97" t="s">
        <v>139</v>
      </c>
      <c r="C4" s="98">
        <v>5</v>
      </c>
      <c r="D4" s="99" t="s">
        <v>133</v>
      </c>
      <c r="E4" s="98" t="s">
        <v>140</v>
      </c>
      <c r="F4" s="99" t="s">
        <v>135</v>
      </c>
      <c r="I4" s="113" t="s">
        <v>141</v>
      </c>
      <c r="J4" s="114" t="s">
        <v>52</v>
      </c>
      <c r="K4" s="115" t="s">
        <v>142</v>
      </c>
      <c r="L4" s="116" t="s">
        <v>143</v>
      </c>
      <c r="N4" s="108">
        <v>1</v>
      </c>
      <c r="O4" s="109" t="s">
        <v>144</v>
      </c>
      <c r="Q4" s="102">
        <v>1</v>
      </c>
      <c r="R4" s="24" t="s">
        <v>1</v>
      </c>
      <c r="T4" s="117">
        <v>2</v>
      </c>
      <c r="U4" s="118" t="s">
        <v>145</v>
      </c>
      <c r="W4" s="119">
        <v>2</v>
      </c>
      <c r="X4" s="118" t="s">
        <v>146</v>
      </c>
      <c r="Z4" s="102">
        <v>3</v>
      </c>
      <c r="AA4" s="120" t="s">
        <v>147</v>
      </c>
    </row>
    <row r="5" spans="1:27" ht="14.25" customHeight="1">
      <c r="A5" s="96">
        <v>3</v>
      </c>
      <c r="B5" s="97" t="s">
        <v>148</v>
      </c>
      <c r="C5" s="98">
        <v>5</v>
      </c>
      <c r="D5" s="99" t="s">
        <v>133</v>
      </c>
      <c r="E5" s="98" t="s">
        <v>140</v>
      </c>
      <c r="F5" s="99" t="s">
        <v>135</v>
      </c>
      <c r="I5" s="113" t="s">
        <v>149</v>
      </c>
      <c r="J5" s="114" t="s">
        <v>150</v>
      </c>
      <c r="K5" s="115" t="s">
        <v>142</v>
      </c>
      <c r="L5" s="116" t="s">
        <v>143</v>
      </c>
      <c r="N5" s="119">
        <v>2</v>
      </c>
      <c r="O5" s="109" t="s">
        <v>151</v>
      </c>
      <c r="Q5" s="111">
        <v>2</v>
      </c>
      <c r="R5" s="118" t="s">
        <v>152</v>
      </c>
      <c r="T5" s="110">
        <v>3</v>
      </c>
      <c r="U5" s="118" t="s">
        <v>153</v>
      </c>
      <c r="W5" s="108">
        <v>3</v>
      </c>
      <c r="X5" s="118" t="s">
        <v>154</v>
      </c>
      <c r="Z5" s="111">
        <v>4</v>
      </c>
      <c r="AA5" s="121" t="s">
        <v>155</v>
      </c>
    </row>
    <row r="6" spans="1:27" ht="15.75">
      <c r="A6" s="96">
        <v>4</v>
      </c>
      <c r="B6" s="97" t="s">
        <v>156</v>
      </c>
      <c r="C6" s="98">
        <v>4</v>
      </c>
      <c r="D6" s="99" t="s">
        <v>157</v>
      </c>
      <c r="E6" s="98" t="s">
        <v>158</v>
      </c>
      <c r="F6" s="99" t="s">
        <v>135</v>
      </c>
      <c r="I6" s="113" t="s">
        <v>159</v>
      </c>
      <c r="J6" s="114" t="s">
        <v>160</v>
      </c>
      <c r="K6" s="115" t="s">
        <v>161</v>
      </c>
      <c r="L6" s="122" t="s">
        <v>162</v>
      </c>
      <c r="N6" s="108">
        <v>3</v>
      </c>
      <c r="O6" s="123" t="s">
        <v>163</v>
      </c>
      <c r="Q6" s="102">
        <v>3</v>
      </c>
      <c r="R6" s="118" t="s">
        <v>164</v>
      </c>
      <c r="T6" s="110">
        <v>4</v>
      </c>
      <c r="U6" s="118" t="s">
        <v>165</v>
      </c>
      <c r="W6" s="108">
        <v>4</v>
      </c>
      <c r="X6" s="118" t="s">
        <v>166</v>
      </c>
      <c r="Z6" s="102">
        <v>5</v>
      </c>
      <c r="AA6" s="124" t="s">
        <v>167</v>
      </c>
    </row>
    <row r="7" spans="1:27" ht="15.75">
      <c r="A7" s="96">
        <v>5</v>
      </c>
      <c r="B7" s="97" t="s">
        <v>168</v>
      </c>
      <c r="C7" s="98">
        <v>6</v>
      </c>
      <c r="D7" s="99" t="s">
        <v>133</v>
      </c>
      <c r="E7" s="98" t="s">
        <v>169</v>
      </c>
      <c r="F7" s="99" t="s">
        <v>135</v>
      </c>
      <c r="I7" s="113" t="s">
        <v>170</v>
      </c>
      <c r="J7" s="114" t="s">
        <v>171</v>
      </c>
      <c r="K7" s="115" t="s">
        <v>161</v>
      </c>
      <c r="L7" s="122" t="s">
        <v>162</v>
      </c>
      <c r="N7" s="108">
        <v>4</v>
      </c>
      <c r="O7" s="123" t="s">
        <v>172</v>
      </c>
      <c r="T7" s="110">
        <v>5</v>
      </c>
      <c r="U7" s="24" t="s">
        <v>173</v>
      </c>
      <c r="W7" s="108">
        <v>5</v>
      </c>
      <c r="X7" s="24" t="s">
        <v>174</v>
      </c>
      <c r="Z7" s="111">
        <v>6</v>
      </c>
      <c r="AA7" s="125" t="s">
        <v>175</v>
      </c>
    </row>
    <row r="8" spans="1:27" ht="15.75">
      <c r="A8" s="96">
        <v>6</v>
      </c>
      <c r="B8" s="97" t="s">
        <v>176</v>
      </c>
      <c r="C8" s="98">
        <v>5</v>
      </c>
      <c r="D8" s="99" t="s">
        <v>133</v>
      </c>
      <c r="E8" s="98" t="s">
        <v>169</v>
      </c>
      <c r="F8" s="99" t="s">
        <v>135</v>
      </c>
      <c r="I8" s="113" t="s">
        <v>177</v>
      </c>
      <c r="J8" s="114" t="s">
        <v>178</v>
      </c>
      <c r="K8" s="115" t="s">
        <v>179</v>
      </c>
      <c r="L8" s="122" t="s">
        <v>180</v>
      </c>
      <c r="N8" s="108">
        <v>5</v>
      </c>
      <c r="O8" s="123" t="s">
        <v>181</v>
      </c>
      <c r="Z8" s="102">
        <v>7</v>
      </c>
      <c r="AA8" s="126" t="s">
        <v>182</v>
      </c>
    </row>
    <row r="9" spans="1:27" ht="15.75">
      <c r="A9" s="96">
        <v>7</v>
      </c>
      <c r="B9" s="97" t="s">
        <v>183</v>
      </c>
      <c r="C9" s="98">
        <v>6</v>
      </c>
      <c r="D9" s="99" t="s">
        <v>133</v>
      </c>
      <c r="E9" s="98" t="s">
        <v>169</v>
      </c>
      <c r="F9" s="99" t="s">
        <v>135</v>
      </c>
      <c r="I9" s="113" t="s">
        <v>184</v>
      </c>
      <c r="J9" s="114" t="s">
        <v>185</v>
      </c>
      <c r="K9" s="115" t="s">
        <v>186</v>
      </c>
      <c r="L9" s="122" t="s">
        <v>187</v>
      </c>
      <c r="N9" s="108">
        <v>6</v>
      </c>
      <c r="O9" s="123" t="s">
        <v>188</v>
      </c>
    </row>
    <row r="10" spans="1:27" ht="15.75">
      <c r="A10" s="127">
        <v>8</v>
      </c>
      <c r="B10" s="128" t="s">
        <v>189</v>
      </c>
      <c r="C10" s="127">
        <v>7</v>
      </c>
      <c r="D10" s="129" t="s">
        <v>133</v>
      </c>
      <c r="E10" s="127" t="s">
        <v>169</v>
      </c>
      <c r="F10" s="129" t="s">
        <v>135</v>
      </c>
      <c r="I10" s="113" t="s">
        <v>190</v>
      </c>
      <c r="J10" s="114" t="s">
        <v>191</v>
      </c>
      <c r="K10" s="115" t="s">
        <v>192</v>
      </c>
      <c r="L10" s="122" t="s">
        <v>193</v>
      </c>
      <c r="N10" s="108">
        <v>7</v>
      </c>
      <c r="O10" s="123" t="s">
        <v>194</v>
      </c>
    </row>
    <row r="11" spans="1:27" ht="30">
      <c r="A11" s="96">
        <v>9</v>
      </c>
      <c r="B11" s="97" t="s">
        <v>195</v>
      </c>
      <c r="C11" s="98">
        <v>5</v>
      </c>
      <c r="D11" s="99" t="s">
        <v>133</v>
      </c>
      <c r="E11" s="98" t="s">
        <v>169</v>
      </c>
      <c r="F11" s="99" t="s">
        <v>135</v>
      </c>
      <c r="I11" s="113" t="s">
        <v>196</v>
      </c>
      <c r="J11" s="115" t="s">
        <v>197</v>
      </c>
      <c r="K11" s="115" t="s">
        <v>198</v>
      </c>
      <c r="L11" s="122" t="s">
        <v>199</v>
      </c>
      <c r="N11" s="119">
        <v>8</v>
      </c>
      <c r="O11" s="123" t="s">
        <v>200</v>
      </c>
    </row>
    <row r="12" spans="1:27" ht="15.75">
      <c r="A12" s="127">
        <v>10</v>
      </c>
      <c r="B12" s="128" t="s">
        <v>201</v>
      </c>
      <c r="C12" s="127">
        <v>4</v>
      </c>
      <c r="D12" s="129" t="s">
        <v>157</v>
      </c>
      <c r="E12" s="127" t="s">
        <v>169</v>
      </c>
      <c r="F12" s="129" t="s">
        <v>135</v>
      </c>
      <c r="I12" s="28"/>
      <c r="J12" s="130"/>
      <c r="K12" s="130"/>
      <c r="L12" s="130"/>
      <c r="N12" s="108">
        <v>9</v>
      </c>
      <c r="O12" s="123" t="s">
        <v>153</v>
      </c>
    </row>
    <row r="13" spans="1:27" ht="15.75">
      <c r="A13" s="96">
        <v>11</v>
      </c>
      <c r="B13" s="97" t="s">
        <v>202</v>
      </c>
      <c r="C13" s="98">
        <v>6</v>
      </c>
      <c r="D13" s="99" t="s">
        <v>203</v>
      </c>
      <c r="E13" s="98" t="s">
        <v>169</v>
      </c>
      <c r="F13" s="99" t="s">
        <v>135</v>
      </c>
      <c r="I13" s="131"/>
      <c r="J13" s="130"/>
      <c r="K13" s="130"/>
      <c r="L13" s="130"/>
      <c r="N13" s="108">
        <v>10</v>
      </c>
      <c r="O13" s="123" t="s">
        <v>204</v>
      </c>
    </row>
    <row r="14" spans="1:27" ht="15.75">
      <c r="A14" s="96">
        <v>12</v>
      </c>
      <c r="B14" s="97" t="s">
        <v>205</v>
      </c>
      <c r="C14" s="98">
        <v>5</v>
      </c>
      <c r="D14" s="99" t="s">
        <v>133</v>
      </c>
      <c r="E14" s="98" t="s">
        <v>158</v>
      </c>
      <c r="F14" s="99" t="s">
        <v>135</v>
      </c>
      <c r="J14" s="132"/>
      <c r="K14" s="132"/>
      <c r="L14" s="132"/>
      <c r="N14" s="108">
        <v>11</v>
      </c>
      <c r="O14" s="123" t="s">
        <v>206</v>
      </c>
    </row>
    <row r="15" spans="1:27">
      <c r="A15" s="133">
        <v>13</v>
      </c>
      <c r="B15" s="97" t="s">
        <v>207</v>
      </c>
      <c r="C15" s="98">
        <v>5</v>
      </c>
      <c r="D15" s="99" t="s">
        <v>133</v>
      </c>
      <c r="E15" s="98" t="s">
        <v>208</v>
      </c>
      <c r="F15" s="99" t="s">
        <v>135</v>
      </c>
      <c r="J15" s="132"/>
      <c r="K15" s="132"/>
      <c r="L15" s="132"/>
    </row>
    <row r="16" spans="1:27">
      <c r="A16" s="96">
        <v>14</v>
      </c>
      <c r="B16" s="134" t="s">
        <v>209</v>
      </c>
      <c r="C16" s="135">
        <v>6</v>
      </c>
      <c r="D16" s="136" t="s">
        <v>133</v>
      </c>
      <c r="E16" s="135" t="s">
        <v>140</v>
      </c>
      <c r="F16" s="136" t="s">
        <v>135</v>
      </c>
      <c r="J16" s="132"/>
      <c r="K16" s="132"/>
      <c r="L16" s="132"/>
    </row>
    <row r="17" spans="1:12">
      <c r="A17" s="96">
        <v>15</v>
      </c>
      <c r="B17" s="97" t="s">
        <v>210</v>
      </c>
      <c r="C17" s="98">
        <v>6</v>
      </c>
      <c r="D17" s="99" t="s">
        <v>133</v>
      </c>
      <c r="E17" s="98" t="s">
        <v>169</v>
      </c>
      <c r="F17" s="99" t="s">
        <v>135</v>
      </c>
      <c r="J17" s="132"/>
      <c r="K17" s="132"/>
      <c r="L17" s="132"/>
    </row>
    <row r="18" spans="1:12">
      <c r="A18" s="96">
        <v>16</v>
      </c>
      <c r="B18" s="97" t="s">
        <v>211</v>
      </c>
      <c r="C18" s="98">
        <v>3</v>
      </c>
      <c r="D18" s="99" t="s">
        <v>133</v>
      </c>
      <c r="E18" s="98" t="s">
        <v>134</v>
      </c>
      <c r="F18" s="99" t="s">
        <v>135</v>
      </c>
      <c r="J18" s="132"/>
      <c r="K18" s="132"/>
      <c r="L18" s="132"/>
    </row>
    <row r="19" spans="1:12">
      <c r="A19" s="96">
        <v>17</v>
      </c>
      <c r="B19" s="134" t="s">
        <v>212</v>
      </c>
      <c r="C19" s="135">
        <v>7</v>
      </c>
      <c r="D19" s="136" t="s">
        <v>133</v>
      </c>
      <c r="E19" s="135" t="s">
        <v>213</v>
      </c>
      <c r="F19" s="136" t="s">
        <v>135</v>
      </c>
      <c r="J19" s="132"/>
      <c r="K19" s="132"/>
      <c r="L19" s="132"/>
    </row>
    <row r="20" spans="1:12" ht="22.5" customHeight="1">
      <c r="A20" s="133">
        <v>18</v>
      </c>
      <c r="B20" s="97" t="s">
        <v>214</v>
      </c>
      <c r="C20" s="98">
        <v>4</v>
      </c>
      <c r="D20" s="99" t="s">
        <v>215</v>
      </c>
      <c r="E20" s="98" t="s">
        <v>213</v>
      </c>
      <c r="F20" s="99" t="s">
        <v>135</v>
      </c>
      <c r="J20" s="132"/>
      <c r="K20" s="132"/>
      <c r="L20" s="132"/>
    </row>
    <row r="21" spans="1:12" ht="15.75" customHeight="1">
      <c r="A21" s="96">
        <v>19</v>
      </c>
      <c r="B21" s="97" t="s">
        <v>216</v>
      </c>
      <c r="C21" s="98">
        <v>4</v>
      </c>
      <c r="D21" s="99" t="s">
        <v>133</v>
      </c>
      <c r="E21" s="98" t="s">
        <v>217</v>
      </c>
      <c r="F21" s="99" t="s">
        <v>135</v>
      </c>
      <c r="J21" s="132"/>
      <c r="K21" s="132"/>
      <c r="L21" s="132"/>
    </row>
    <row r="22" spans="1:12" ht="15.75" customHeight="1">
      <c r="A22" s="96">
        <v>20</v>
      </c>
      <c r="B22" s="97" t="s">
        <v>218</v>
      </c>
      <c r="C22" s="98">
        <v>4</v>
      </c>
      <c r="D22" s="99" t="s">
        <v>157</v>
      </c>
      <c r="E22" s="98" t="s">
        <v>219</v>
      </c>
      <c r="F22" s="99" t="s">
        <v>135</v>
      </c>
      <c r="J22" s="132"/>
      <c r="K22" s="132"/>
      <c r="L22" s="132"/>
    </row>
    <row r="23" spans="1:12" ht="15.75" customHeight="1">
      <c r="A23" s="133">
        <v>21</v>
      </c>
      <c r="B23" s="97" t="s">
        <v>220</v>
      </c>
      <c r="C23" s="98">
        <v>3</v>
      </c>
      <c r="D23" s="99" t="s">
        <v>133</v>
      </c>
      <c r="E23" s="98" t="s">
        <v>221</v>
      </c>
      <c r="F23" s="99" t="s">
        <v>135</v>
      </c>
    </row>
    <row r="24" spans="1:12" ht="15.75" customHeight="1">
      <c r="A24" s="96">
        <v>22</v>
      </c>
      <c r="B24" s="97" t="s">
        <v>222</v>
      </c>
      <c r="C24" s="98">
        <v>4</v>
      </c>
      <c r="D24" s="99" t="s">
        <v>133</v>
      </c>
      <c r="E24" s="98" t="s">
        <v>158</v>
      </c>
      <c r="F24" s="99" t="s">
        <v>135</v>
      </c>
    </row>
    <row r="25" spans="1:12" ht="15.75" customHeight="1">
      <c r="A25" s="137">
        <v>23</v>
      </c>
      <c r="B25" s="137" t="s">
        <v>223</v>
      </c>
      <c r="C25" s="137">
        <v>5</v>
      </c>
      <c r="D25" s="137" t="s">
        <v>203</v>
      </c>
      <c r="E25" s="137" t="s">
        <v>140</v>
      </c>
      <c r="F25" s="137" t="s">
        <v>135</v>
      </c>
    </row>
    <row r="26" spans="1:12" ht="15.75" customHeight="1">
      <c r="A26" s="96">
        <v>24</v>
      </c>
      <c r="B26" s="138" t="s">
        <v>224</v>
      </c>
      <c r="C26" s="98">
        <v>5</v>
      </c>
      <c r="D26" s="99" t="s">
        <v>157</v>
      </c>
      <c r="E26" s="98" t="s">
        <v>140</v>
      </c>
      <c r="F26" s="99" t="s">
        <v>135</v>
      </c>
    </row>
    <row r="27" spans="1:12" ht="15.75" customHeight="1">
      <c r="A27" s="96">
        <v>25</v>
      </c>
      <c r="B27" s="138" t="s">
        <v>225</v>
      </c>
      <c r="C27" s="98">
        <v>4</v>
      </c>
      <c r="D27" s="99" t="s">
        <v>133</v>
      </c>
      <c r="E27" s="98" t="s">
        <v>158</v>
      </c>
      <c r="F27" s="99" t="s">
        <v>135</v>
      </c>
    </row>
    <row r="28" spans="1:12" ht="15.75" customHeight="1">
      <c r="A28" s="96">
        <v>26</v>
      </c>
      <c r="B28" s="97" t="s">
        <v>226</v>
      </c>
      <c r="C28" s="98">
        <v>5</v>
      </c>
      <c r="D28" s="99" t="s">
        <v>133</v>
      </c>
      <c r="E28" s="98" t="s">
        <v>158</v>
      </c>
      <c r="F28" s="99" t="s">
        <v>135</v>
      </c>
    </row>
    <row r="29" spans="1:12" ht="15.75" customHeight="1">
      <c r="A29" s="133">
        <v>27</v>
      </c>
      <c r="B29" s="97" t="s">
        <v>227</v>
      </c>
      <c r="C29" s="98">
        <v>5</v>
      </c>
      <c r="D29" s="99" t="s">
        <v>133</v>
      </c>
      <c r="E29" s="98" t="s">
        <v>228</v>
      </c>
      <c r="F29" s="99" t="s">
        <v>229</v>
      </c>
    </row>
    <row r="30" spans="1:12" ht="15.75" customHeight="1">
      <c r="A30" s="96">
        <v>28</v>
      </c>
      <c r="B30" s="97" t="s">
        <v>230</v>
      </c>
      <c r="C30" s="98">
        <v>3</v>
      </c>
      <c r="D30" s="99" t="s">
        <v>157</v>
      </c>
      <c r="E30" s="98" t="s">
        <v>158</v>
      </c>
      <c r="F30" s="99" t="s">
        <v>135</v>
      </c>
    </row>
    <row r="31" spans="1:12" ht="15.75" customHeight="1">
      <c r="A31" s="96">
        <v>29</v>
      </c>
      <c r="B31" s="97" t="s">
        <v>231</v>
      </c>
      <c r="C31" s="98">
        <v>4</v>
      </c>
      <c r="D31" s="99" t="s">
        <v>157</v>
      </c>
      <c r="E31" s="98" t="s">
        <v>232</v>
      </c>
      <c r="F31" s="99" t="s">
        <v>233</v>
      </c>
    </row>
    <row r="32" spans="1:12" ht="15.75" customHeight="1">
      <c r="A32" s="96">
        <v>30</v>
      </c>
      <c r="B32" s="97" t="s">
        <v>234</v>
      </c>
      <c r="C32" s="98">
        <v>6</v>
      </c>
      <c r="D32" s="99" t="s">
        <v>133</v>
      </c>
      <c r="E32" s="98" t="s">
        <v>134</v>
      </c>
      <c r="F32" s="99" t="s">
        <v>135</v>
      </c>
    </row>
    <row r="33" spans="1:6" ht="15.75" customHeight="1">
      <c r="A33" s="133">
        <v>31</v>
      </c>
      <c r="B33" s="97" t="s">
        <v>235</v>
      </c>
      <c r="C33" s="98">
        <v>5</v>
      </c>
      <c r="D33" s="99" t="s">
        <v>133</v>
      </c>
      <c r="E33" s="98" t="s">
        <v>236</v>
      </c>
      <c r="F33" s="99" t="s">
        <v>135</v>
      </c>
    </row>
    <row r="34" spans="1:6" ht="15.75" customHeight="1">
      <c r="A34" s="133">
        <v>32</v>
      </c>
      <c r="B34" s="97" t="s">
        <v>237</v>
      </c>
      <c r="C34" s="98" t="s">
        <v>238</v>
      </c>
      <c r="D34" s="99" t="s">
        <v>239</v>
      </c>
      <c r="E34" s="98" t="s">
        <v>236</v>
      </c>
      <c r="F34" s="99" t="s">
        <v>135</v>
      </c>
    </row>
    <row r="35" spans="1:6" ht="15.75" customHeight="1">
      <c r="A35" s="96">
        <v>33</v>
      </c>
      <c r="B35" s="139" t="s">
        <v>240</v>
      </c>
      <c r="C35" s="140">
        <v>4</v>
      </c>
      <c r="D35" s="141" t="s">
        <v>133</v>
      </c>
      <c r="E35" s="140" t="s">
        <v>232</v>
      </c>
      <c r="F35" s="141" t="s">
        <v>233</v>
      </c>
    </row>
    <row r="36" spans="1:6" ht="15.75" customHeight="1">
      <c r="A36" s="96">
        <v>34</v>
      </c>
      <c r="B36" s="97" t="s">
        <v>241</v>
      </c>
      <c r="C36" s="98">
        <v>3</v>
      </c>
      <c r="D36" s="99" t="s">
        <v>157</v>
      </c>
      <c r="E36" s="98" t="s">
        <v>232</v>
      </c>
      <c r="F36" s="99" t="s">
        <v>233</v>
      </c>
    </row>
    <row r="37" spans="1:6" ht="15.75" customHeight="1">
      <c r="A37" s="96">
        <v>35</v>
      </c>
      <c r="B37" s="97" t="s">
        <v>242</v>
      </c>
      <c r="C37" s="98">
        <v>3</v>
      </c>
      <c r="D37" s="99" t="s">
        <v>157</v>
      </c>
      <c r="E37" s="98" t="s">
        <v>217</v>
      </c>
      <c r="F37" s="99" t="s">
        <v>135</v>
      </c>
    </row>
    <row r="38" spans="1:6" ht="15.75" customHeight="1">
      <c r="A38" s="133">
        <v>36</v>
      </c>
      <c r="B38" s="138" t="s">
        <v>243</v>
      </c>
      <c r="C38" s="98">
        <v>5</v>
      </c>
      <c r="D38" s="99" t="s">
        <v>133</v>
      </c>
      <c r="E38" s="98" t="s">
        <v>236</v>
      </c>
      <c r="F38" s="99" t="s">
        <v>135</v>
      </c>
    </row>
    <row r="39" spans="1:6" ht="15.75" customHeight="1">
      <c r="A39" s="96">
        <v>37</v>
      </c>
      <c r="B39" s="138" t="s">
        <v>244</v>
      </c>
      <c r="C39" s="98">
        <v>4</v>
      </c>
      <c r="D39" s="99" t="s">
        <v>133</v>
      </c>
      <c r="E39" s="98" t="s">
        <v>217</v>
      </c>
      <c r="F39" s="99" t="s">
        <v>135</v>
      </c>
    </row>
    <row r="40" spans="1:6" ht="15.75" customHeight="1">
      <c r="A40" s="96">
        <v>38</v>
      </c>
      <c r="B40" s="138" t="s">
        <v>245</v>
      </c>
      <c r="C40" s="98">
        <v>3</v>
      </c>
      <c r="D40" s="99" t="s">
        <v>157</v>
      </c>
      <c r="E40" s="98" t="s">
        <v>219</v>
      </c>
      <c r="F40" s="99" t="s">
        <v>135</v>
      </c>
    </row>
    <row r="41" spans="1:6" ht="15.75" customHeight="1">
      <c r="A41" s="96">
        <v>39</v>
      </c>
      <c r="B41" s="97" t="s">
        <v>246</v>
      </c>
      <c r="C41" s="98">
        <v>3</v>
      </c>
      <c r="D41" s="99" t="s">
        <v>157</v>
      </c>
      <c r="E41" s="98" t="s">
        <v>219</v>
      </c>
      <c r="F41" s="99" t="s">
        <v>135</v>
      </c>
    </row>
    <row r="42" spans="1:6" ht="15.75" customHeight="1">
      <c r="A42" s="96">
        <v>40</v>
      </c>
      <c r="B42" s="142" t="s">
        <v>247</v>
      </c>
      <c r="C42" s="98">
        <v>6</v>
      </c>
      <c r="D42" s="99" t="s">
        <v>133</v>
      </c>
      <c r="E42" s="98" t="s">
        <v>219</v>
      </c>
      <c r="F42" s="99" t="s">
        <v>135</v>
      </c>
    </row>
    <row r="43" spans="1:6" ht="15.75" customHeight="1">
      <c r="A43" s="96">
        <v>41</v>
      </c>
      <c r="B43" s="97" t="s">
        <v>248</v>
      </c>
      <c r="C43" s="98">
        <v>4</v>
      </c>
      <c r="D43" s="99" t="s">
        <v>157</v>
      </c>
      <c r="E43" s="98" t="s">
        <v>232</v>
      </c>
      <c r="F43" s="99" t="s">
        <v>233</v>
      </c>
    </row>
    <row r="44" spans="1:6" ht="15.75" customHeight="1">
      <c r="A44" s="96">
        <v>42</v>
      </c>
      <c r="B44" s="97" t="s">
        <v>249</v>
      </c>
      <c r="C44" s="98">
        <v>3</v>
      </c>
      <c r="D44" s="99" t="s">
        <v>157</v>
      </c>
      <c r="E44" s="98" t="s">
        <v>232</v>
      </c>
      <c r="F44" s="99" t="s">
        <v>233</v>
      </c>
    </row>
    <row r="45" spans="1:6" ht="15.75" customHeight="1">
      <c r="A45" s="96">
        <v>43</v>
      </c>
      <c r="B45" s="97" t="s">
        <v>250</v>
      </c>
      <c r="C45" s="98">
        <v>7</v>
      </c>
      <c r="D45" s="99" t="s">
        <v>133</v>
      </c>
      <c r="E45" s="98" t="s">
        <v>219</v>
      </c>
      <c r="F45" s="99" t="s">
        <v>135</v>
      </c>
    </row>
    <row r="46" spans="1:6" ht="15" customHeight="1">
      <c r="A46" s="96">
        <v>44</v>
      </c>
      <c r="B46" s="97" t="s">
        <v>251</v>
      </c>
      <c r="C46" s="98">
        <v>4</v>
      </c>
      <c r="D46" s="99" t="s">
        <v>215</v>
      </c>
      <c r="E46" s="98" t="s">
        <v>219</v>
      </c>
      <c r="F46" s="99" t="s">
        <v>135</v>
      </c>
    </row>
    <row r="47" spans="1:6" ht="15.75" customHeight="1">
      <c r="A47" s="96">
        <v>45</v>
      </c>
      <c r="B47" s="97" t="s">
        <v>252</v>
      </c>
      <c r="C47" s="98">
        <v>5</v>
      </c>
      <c r="D47" s="99" t="s">
        <v>133</v>
      </c>
      <c r="E47" s="98" t="s">
        <v>219</v>
      </c>
      <c r="F47" s="99" t="s">
        <v>135</v>
      </c>
    </row>
    <row r="48" spans="1:6" ht="15.75" customHeight="1">
      <c r="A48" s="96">
        <v>46</v>
      </c>
      <c r="B48" s="97" t="s">
        <v>253</v>
      </c>
      <c r="C48" s="98">
        <v>4</v>
      </c>
      <c r="D48" s="99" t="s">
        <v>133</v>
      </c>
      <c r="E48" s="98" t="s">
        <v>219</v>
      </c>
      <c r="F48" s="99" t="s">
        <v>135</v>
      </c>
    </row>
    <row r="49" spans="1:6" ht="15.75" customHeight="1">
      <c r="A49" s="96">
        <v>47</v>
      </c>
      <c r="B49" s="97" t="s">
        <v>254</v>
      </c>
      <c r="C49" s="98">
        <v>5</v>
      </c>
      <c r="D49" s="99" t="s">
        <v>133</v>
      </c>
      <c r="E49" s="98" t="s">
        <v>219</v>
      </c>
      <c r="F49" s="99" t="s">
        <v>135</v>
      </c>
    </row>
    <row r="50" spans="1:6" ht="15.75" customHeight="1">
      <c r="A50" s="96">
        <v>48</v>
      </c>
      <c r="B50" s="97" t="s">
        <v>255</v>
      </c>
      <c r="C50" s="98">
        <v>4</v>
      </c>
      <c r="D50" s="99" t="s">
        <v>239</v>
      </c>
      <c r="E50" s="98" t="s">
        <v>169</v>
      </c>
      <c r="F50" s="99" t="s">
        <v>135</v>
      </c>
    </row>
    <row r="51" spans="1:6" ht="15.75" customHeight="1">
      <c r="A51" s="96">
        <v>49</v>
      </c>
      <c r="B51" s="97" t="s">
        <v>256</v>
      </c>
      <c r="C51" s="98">
        <v>5</v>
      </c>
      <c r="D51" s="99" t="s">
        <v>239</v>
      </c>
      <c r="E51" s="98" t="s">
        <v>257</v>
      </c>
      <c r="F51" s="99" t="s">
        <v>258</v>
      </c>
    </row>
    <row r="52" spans="1:6" ht="15.75" customHeight="1">
      <c r="A52" s="96">
        <v>50</v>
      </c>
      <c r="B52" s="97" t="s">
        <v>259</v>
      </c>
      <c r="C52" s="98">
        <v>5</v>
      </c>
      <c r="D52" s="99" t="s">
        <v>239</v>
      </c>
      <c r="E52" s="98" t="s">
        <v>232</v>
      </c>
      <c r="F52" s="99" t="s">
        <v>233</v>
      </c>
    </row>
    <row r="53" spans="1:6" ht="15.75" customHeight="1">
      <c r="A53" s="96">
        <v>51</v>
      </c>
      <c r="B53" s="97" t="s">
        <v>260</v>
      </c>
      <c r="C53" s="98" t="s">
        <v>238</v>
      </c>
      <c r="D53" s="99" t="s">
        <v>239</v>
      </c>
      <c r="E53" s="98" t="s">
        <v>140</v>
      </c>
      <c r="F53" s="99" t="s">
        <v>135</v>
      </c>
    </row>
    <row r="54" spans="1:6" ht="15.75" customHeight="1">
      <c r="A54" s="96">
        <v>52</v>
      </c>
      <c r="B54" s="97" t="s">
        <v>261</v>
      </c>
      <c r="C54" s="98">
        <v>5</v>
      </c>
      <c r="D54" s="99" t="s">
        <v>239</v>
      </c>
      <c r="E54" s="98" t="s">
        <v>140</v>
      </c>
      <c r="F54" s="99" t="s">
        <v>135</v>
      </c>
    </row>
    <row r="55" spans="1:6" ht="15.75" customHeight="1">
      <c r="A55" s="96">
        <v>53</v>
      </c>
      <c r="B55" s="97" t="s">
        <v>262</v>
      </c>
      <c r="C55" s="98">
        <v>4</v>
      </c>
      <c r="D55" s="99" t="s">
        <v>239</v>
      </c>
      <c r="E55" s="98" t="s">
        <v>158</v>
      </c>
      <c r="F55" s="99" t="s">
        <v>135</v>
      </c>
    </row>
    <row r="56" spans="1:6" ht="15.75" customHeight="1">
      <c r="A56" s="96">
        <v>54</v>
      </c>
      <c r="B56" s="97" t="s">
        <v>263</v>
      </c>
      <c r="C56" s="98">
        <v>5</v>
      </c>
      <c r="D56" s="99" t="s">
        <v>133</v>
      </c>
      <c r="E56" s="98" t="s">
        <v>208</v>
      </c>
      <c r="F56" s="99" t="s">
        <v>135</v>
      </c>
    </row>
    <row r="57" spans="1:6" ht="15.75" customHeight="1">
      <c r="A57" s="96">
        <v>55</v>
      </c>
      <c r="B57" s="97" t="s">
        <v>264</v>
      </c>
      <c r="C57" s="98">
        <v>4</v>
      </c>
      <c r="D57" s="99" t="s">
        <v>157</v>
      </c>
      <c r="E57" s="98" t="s">
        <v>140</v>
      </c>
      <c r="F57" s="99" t="s">
        <v>135</v>
      </c>
    </row>
    <row r="58" spans="1:6" ht="15.75" customHeight="1">
      <c r="A58" s="96">
        <v>56</v>
      </c>
      <c r="B58" s="97" t="s">
        <v>265</v>
      </c>
      <c r="C58" s="98">
        <v>4</v>
      </c>
      <c r="D58" s="99" t="s">
        <v>239</v>
      </c>
      <c r="E58" s="98" t="s">
        <v>140</v>
      </c>
      <c r="F58" s="99" t="s">
        <v>135</v>
      </c>
    </row>
    <row r="59" spans="1:6" ht="15.75" customHeight="1">
      <c r="A59" s="96">
        <v>57</v>
      </c>
      <c r="B59" s="97" t="s">
        <v>266</v>
      </c>
      <c r="C59" s="98">
        <v>7</v>
      </c>
      <c r="D59" s="99" t="s">
        <v>133</v>
      </c>
      <c r="E59" s="98" t="s">
        <v>208</v>
      </c>
      <c r="F59" s="99" t="s">
        <v>135</v>
      </c>
    </row>
    <row r="60" spans="1:6" ht="15.75" customHeight="1">
      <c r="A60" s="96">
        <v>58</v>
      </c>
      <c r="B60" s="97" t="s">
        <v>267</v>
      </c>
      <c r="C60" s="98">
        <v>4</v>
      </c>
      <c r="D60" s="99" t="s">
        <v>157</v>
      </c>
      <c r="E60" s="98" t="s">
        <v>217</v>
      </c>
      <c r="F60" s="99" t="s">
        <v>135</v>
      </c>
    </row>
    <row r="61" spans="1:6" ht="15.75" customHeight="1">
      <c r="A61" s="96">
        <v>59</v>
      </c>
      <c r="B61" s="97" t="s">
        <v>268</v>
      </c>
      <c r="C61" s="98">
        <v>4</v>
      </c>
      <c r="D61" s="99" t="s">
        <v>133</v>
      </c>
      <c r="E61" s="98" t="s">
        <v>169</v>
      </c>
      <c r="F61" s="99" t="s">
        <v>135</v>
      </c>
    </row>
    <row r="62" spans="1:6" ht="15.75" customHeight="1">
      <c r="A62" s="96">
        <v>60</v>
      </c>
      <c r="B62" s="97" t="s">
        <v>269</v>
      </c>
      <c r="C62" s="98">
        <v>4</v>
      </c>
      <c r="D62" s="99" t="s">
        <v>133</v>
      </c>
      <c r="E62" s="98" t="s">
        <v>219</v>
      </c>
      <c r="F62" s="99" t="s">
        <v>135</v>
      </c>
    </row>
    <row r="63" spans="1:6" ht="15.75" customHeight="1">
      <c r="A63" s="96">
        <v>61</v>
      </c>
      <c r="B63" s="97" t="s">
        <v>270</v>
      </c>
      <c r="C63" s="98">
        <v>5</v>
      </c>
      <c r="D63" s="99" t="s">
        <v>133</v>
      </c>
      <c r="E63" s="98" t="s">
        <v>140</v>
      </c>
      <c r="F63" s="99" t="s">
        <v>135</v>
      </c>
    </row>
    <row r="64" spans="1:6" ht="15.75" customHeight="1">
      <c r="A64" s="96">
        <v>62</v>
      </c>
      <c r="B64" s="97" t="s">
        <v>271</v>
      </c>
      <c r="C64" s="98">
        <v>4</v>
      </c>
      <c r="D64" s="99" t="s">
        <v>157</v>
      </c>
      <c r="E64" s="98" t="s">
        <v>217</v>
      </c>
      <c r="F64" s="99" t="s">
        <v>135</v>
      </c>
    </row>
    <row r="65" spans="1:6" ht="15.75" customHeight="1">
      <c r="A65" s="96">
        <v>63</v>
      </c>
      <c r="B65" s="97" t="s">
        <v>272</v>
      </c>
      <c r="C65" s="98">
        <v>5</v>
      </c>
      <c r="D65" s="99" t="s">
        <v>215</v>
      </c>
      <c r="E65" s="98" t="s">
        <v>134</v>
      </c>
      <c r="F65" s="99" t="s">
        <v>135</v>
      </c>
    </row>
    <row r="66" spans="1:6" ht="15.75" customHeight="1">
      <c r="A66" s="96">
        <v>64</v>
      </c>
      <c r="B66" s="97" t="s">
        <v>273</v>
      </c>
      <c r="C66" s="98">
        <v>4</v>
      </c>
      <c r="D66" s="99" t="s">
        <v>239</v>
      </c>
      <c r="E66" s="98" t="s">
        <v>219</v>
      </c>
      <c r="F66" s="99" t="s">
        <v>135</v>
      </c>
    </row>
    <row r="67" spans="1:6" ht="15.75" customHeight="1">
      <c r="A67" s="96">
        <v>65</v>
      </c>
      <c r="B67" s="97" t="s">
        <v>274</v>
      </c>
      <c r="C67" s="98">
        <v>3</v>
      </c>
      <c r="D67" s="99" t="s">
        <v>239</v>
      </c>
      <c r="E67" s="98" t="s">
        <v>134</v>
      </c>
      <c r="F67" s="99" t="s">
        <v>135</v>
      </c>
    </row>
    <row r="68" spans="1:6" ht="15.75" customHeight="1">
      <c r="A68" s="96">
        <v>66</v>
      </c>
      <c r="B68" s="97" t="s">
        <v>275</v>
      </c>
      <c r="C68" s="98">
        <v>3</v>
      </c>
      <c r="D68" s="99" t="s">
        <v>157</v>
      </c>
      <c r="E68" s="98" t="s">
        <v>232</v>
      </c>
      <c r="F68" s="99" t="s">
        <v>233</v>
      </c>
    </row>
    <row r="69" spans="1:6" ht="15.75" customHeight="1">
      <c r="A69" s="96">
        <v>67</v>
      </c>
      <c r="B69" s="97" t="s">
        <v>276</v>
      </c>
      <c r="C69" s="98">
        <v>5</v>
      </c>
      <c r="D69" s="99" t="s">
        <v>133</v>
      </c>
      <c r="E69" s="98" t="s">
        <v>140</v>
      </c>
      <c r="F69" s="99" t="s">
        <v>135</v>
      </c>
    </row>
    <row r="70" spans="1:6" ht="15.75" customHeight="1">
      <c r="A70" s="96">
        <v>68</v>
      </c>
      <c r="B70" s="97" t="s">
        <v>277</v>
      </c>
      <c r="C70" s="98">
        <v>3</v>
      </c>
      <c r="D70" s="99" t="s">
        <v>157</v>
      </c>
      <c r="E70" s="98" t="s">
        <v>134</v>
      </c>
      <c r="F70" s="99" t="s">
        <v>135</v>
      </c>
    </row>
    <row r="71" spans="1:6" ht="15.75" customHeight="1">
      <c r="A71" s="96">
        <v>69</v>
      </c>
      <c r="B71" s="97" t="s">
        <v>278</v>
      </c>
      <c r="C71" s="98">
        <v>5</v>
      </c>
      <c r="D71" s="99" t="s">
        <v>133</v>
      </c>
      <c r="E71" s="98" t="s">
        <v>169</v>
      </c>
      <c r="F71" s="99" t="s">
        <v>135</v>
      </c>
    </row>
    <row r="72" spans="1:6" ht="15.75" customHeight="1">
      <c r="A72" s="96">
        <v>70</v>
      </c>
      <c r="B72" s="97" t="s">
        <v>279</v>
      </c>
      <c r="C72" s="98">
        <v>5</v>
      </c>
      <c r="D72" s="99" t="s">
        <v>133</v>
      </c>
      <c r="E72" s="98" t="s">
        <v>158</v>
      </c>
      <c r="F72" s="99" t="s">
        <v>135</v>
      </c>
    </row>
    <row r="73" spans="1:6" ht="15.75" customHeight="1">
      <c r="A73" s="96">
        <v>71</v>
      </c>
      <c r="B73" s="97" t="s">
        <v>280</v>
      </c>
      <c r="C73" s="98">
        <v>4</v>
      </c>
      <c r="D73" s="99" t="s">
        <v>239</v>
      </c>
      <c r="E73" s="98" t="s">
        <v>158</v>
      </c>
      <c r="F73" s="99" t="s">
        <v>135</v>
      </c>
    </row>
    <row r="74" spans="1:6" ht="15.75" customHeight="1">
      <c r="A74" s="96">
        <v>72</v>
      </c>
      <c r="B74" s="97" t="s">
        <v>281</v>
      </c>
      <c r="C74" s="98">
        <v>5</v>
      </c>
      <c r="D74" s="99" t="s">
        <v>133</v>
      </c>
      <c r="E74" s="98" t="s">
        <v>208</v>
      </c>
      <c r="F74" s="99" t="s">
        <v>135</v>
      </c>
    </row>
    <row r="75" spans="1:6" ht="15.75" customHeight="1">
      <c r="A75" s="96">
        <v>73</v>
      </c>
      <c r="B75" s="97" t="s">
        <v>282</v>
      </c>
      <c r="C75" s="98">
        <v>5</v>
      </c>
      <c r="D75" s="99" t="s">
        <v>133</v>
      </c>
      <c r="E75" s="98" t="s">
        <v>221</v>
      </c>
      <c r="F75" s="99" t="s">
        <v>135</v>
      </c>
    </row>
    <row r="76" spans="1:6" ht="15.75" customHeight="1">
      <c r="A76" s="96">
        <v>74</v>
      </c>
      <c r="B76" s="97" t="s">
        <v>283</v>
      </c>
      <c r="C76" s="98">
        <v>3</v>
      </c>
      <c r="D76" s="99" t="s">
        <v>157</v>
      </c>
      <c r="E76" s="98" t="s">
        <v>169</v>
      </c>
      <c r="F76" s="99" t="s">
        <v>135</v>
      </c>
    </row>
    <row r="77" spans="1:6" ht="15.75" customHeight="1">
      <c r="A77" s="96">
        <v>75</v>
      </c>
      <c r="B77" s="97" t="s">
        <v>284</v>
      </c>
      <c r="C77" s="98">
        <v>5</v>
      </c>
      <c r="D77" s="99" t="s">
        <v>133</v>
      </c>
      <c r="E77" s="98" t="s">
        <v>257</v>
      </c>
      <c r="F77" s="99" t="s">
        <v>258</v>
      </c>
    </row>
    <row r="78" spans="1:6" ht="15.75" customHeight="1">
      <c r="A78" s="96">
        <v>76</v>
      </c>
      <c r="B78" s="97" t="s">
        <v>285</v>
      </c>
      <c r="C78" s="98">
        <v>3</v>
      </c>
      <c r="D78" s="99" t="s">
        <v>157</v>
      </c>
      <c r="E78" s="98" t="s">
        <v>158</v>
      </c>
      <c r="F78" s="99" t="s">
        <v>135</v>
      </c>
    </row>
    <row r="79" spans="1:6" ht="15.75" customHeight="1">
      <c r="A79" s="96">
        <v>77</v>
      </c>
      <c r="B79" s="97" t="s">
        <v>286</v>
      </c>
      <c r="C79" s="98">
        <v>4</v>
      </c>
      <c r="D79" s="99" t="s">
        <v>203</v>
      </c>
      <c r="E79" s="98" t="s">
        <v>169</v>
      </c>
      <c r="F79" s="99" t="s">
        <v>135</v>
      </c>
    </row>
    <row r="80" spans="1:6" ht="15.75" customHeight="1">
      <c r="A80" s="96">
        <v>78</v>
      </c>
      <c r="B80" s="97" t="s">
        <v>287</v>
      </c>
      <c r="C80" s="98">
        <v>4</v>
      </c>
      <c r="D80" s="99" t="s">
        <v>133</v>
      </c>
      <c r="E80" s="98" t="s">
        <v>221</v>
      </c>
      <c r="F80" s="99" t="s">
        <v>135</v>
      </c>
    </row>
    <row r="81" spans="1:6" ht="15.75" customHeight="1">
      <c r="A81" s="96">
        <v>79</v>
      </c>
      <c r="B81" s="97" t="s">
        <v>288</v>
      </c>
      <c r="C81" s="98">
        <v>5</v>
      </c>
      <c r="D81" s="99" t="s">
        <v>133</v>
      </c>
      <c r="E81" s="98" t="s">
        <v>217</v>
      </c>
      <c r="F81" s="99" t="s">
        <v>135</v>
      </c>
    </row>
    <row r="82" spans="1:6" ht="15.75" customHeight="1">
      <c r="A82" s="96">
        <v>80</v>
      </c>
      <c r="B82" s="97" t="s">
        <v>289</v>
      </c>
      <c r="C82" s="98">
        <v>4</v>
      </c>
      <c r="D82" s="99" t="s">
        <v>157</v>
      </c>
      <c r="E82" s="98" t="s">
        <v>257</v>
      </c>
      <c r="F82" s="99" t="s">
        <v>258</v>
      </c>
    </row>
    <row r="83" spans="1:6" ht="15.75" customHeight="1">
      <c r="A83" s="96">
        <v>81</v>
      </c>
      <c r="B83" s="97" t="s">
        <v>290</v>
      </c>
      <c r="C83" s="98">
        <v>5</v>
      </c>
      <c r="D83" s="99" t="s">
        <v>133</v>
      </c>
      <c r="E83" s="98" t="s">
        <v>219</v>
      </c>
      <c r="F83" s="99" t="s">
        <v>135</v>
      </c>
    </row>
    <row r="84" spans="1:6" ht="15.75" customHeight="1">
      <c r="A84" s="96">
        <v>82</v>
      </c>
      <c r="B84" s="97" t="s">
        <v>291</v>
      </c>
      <c r="C84" s="98">
        <v>4</v>
      </c>
      <c r="D84" s="99" t="s">
        <v>133</v>
      </c>
      <c r="E84" s="98" t="s">
        <v>217</v>
      </c>
      <c r="F84" s="99" t="s">
        <v>135</v>
      </c>
    </row>
    <row r="85" spans="1:6" ht="15.75" customHeight="1">
      <c r="A85" s="96">
        <v>83</v>
      </c>
      <c r="B85" s="97" t="s">
        <v>292</v>
      </c>
      <c r="C85" s="98">
        <v>4</v>
      </c>
      <c r="D85" s="99" t="s">
        <v>239</v>
      </c>
      <c r="E85" s="98" t="s">
        <v>140</v>
      </c>
      <c r="F85" s="99" t="s">
        <v>135</v>
      </c>
    </row>
    <row r="86" spans="1:6" ht="24" customHeight="1">
      <c r="A86" s="96">
        <v>84</v>
      </c>
      <c r="B86" s="97" t="s">
        <v>293</v>
      </c>
      <c r="C86" s="98">
        <v>4</v>
      </c>
      <c r="D86" s="99" t="s">
        <v>239</v>
      </c>
      <c r="E86" s="98" t="s">
        <v>134</v>
      </c>
      <c r="F86" s="99" t="s">
        <v>135</v>
      </c>
    </row>
    <row r="87" spans="1:6" ht="15.75" customHeight="1">
      <c r="A87" s="96">
        <v>85</v>
      </c>
      <c r="B87" s="97" t="s">
        <v>294</v>
      </c>
      <c r="C87" s="98">
        <v>5</v>
      </c>
      <c r="D87" s="99" t="s">
        <v>133</v>
      </c>
      <c r="E87" s="98" t="s">
        <v>140</v>
      </c>
      <c r="F87" s="99" t="s">
        <v>135</v>
      </c>
    </row>
    <row r="88" spans="1:6" ht="15.75" customHeight="1">
      <c r="A88" s="96">
        <v>86</v>
      </c>
      <c r="B88" s="97" t="s">
        <v>295</v>
      </c>
      <c r="C88" s="98">
        <v>5</v>
      </c>
      <c r="D88" s="99" t="s">
        <v>133</v>
      </c>
      <c r="E88" s="98" t="s">
        <v>140</v>
      </c>
      <c r="F88" s="99" t="s">
        <v>135</v>
      </c>
    </row>
    <row r="89" spans="1:6" ht="15.75" customHeight="1">
      <c r="A89" s="96">
        <v>87</v>
      </c>
      <c r="B89" s="97" t="s">
        <v>296</v>
      </c>
      <c r="C89" s="98">
        <v>5</v>
      </c>
      <c r="D89" s="99" t="s">
        <v>133</v>
      </c>
      <c r="E89" s="98" t="s">
        <v>208</v>
      </c>
      <c r="F89" s="99" t="s">
        <v>135</v>
      </c>
    </row>
    <row r="90" spans="1:6" ht="15.75" customHeight="1">
      <c r="A90" s="96">
        <v>88</v>
      </c>
      <c r="B90" s="97" t="s">
        <v>297</v>
      </c>
      <c r="C90" s="98">
        <v>4</v>
      </c>
      <c r="D90" s="99" t="s">
        <v>157</v>
      </c>
      <c r="E90" s="98" t="s">
        <v>221</v>
      </c>
      <c r="F90" s="99" t="s">
        <v>135</v>
      </c>
    </row>
    <row r="91" spans="1:6" ht="15.75" customHeight="1">
      <c r="A91" s="96">
        <v>89</v>
      </c>
      <c r="B91" s="97" t="s">
        <v>298</v>
      </c>
      <c r="C91" s="98">
        <v>4</v>
      </c>
      <c r="D91" s="99" t="s">
        <v>157</v>
      </c>
      <c r="E91" s="98" t="s">
        <v>217</v>
      </c>
      <c r="F91" s="99" t="s">
        <v>135</v>
      </c>
    </row>
    <row r="92" spans="1:6" ht="15.75" customHeight="1">
      <c r="A92" s="96">
        <v>90</v>
      </c>
      <c r="B92" s="97" t="s">
        <v>299</v>
      </c>
      <c r="C92" s="98">
        <v>3</v>
      </c>
      <c r="D92" s="99" t="s">
        <v>133</v>
      </c>
      <c r="E92" s="98" t="s">
        <v>221</v>
      </c>
      <c r="F92" s="99" t="s">
        <v>135</v>
      </c>
    </row>
    <row r="93" spans="1:6" ht="15.75" customHeight="1">
      <c r="A93" s="96">
        <v>91</v>
      </c>
      <c r="B93" s="97" t="s">
        <v>300</v>
      </c>
      <c r="C93" s="98">
        <v>3</v>
      </c>
      <c r="D93" s="99" t="s">
        <v>157</v>
      </c>
      <c r="E93" s="98" t="s">
        <v>221</v>
      </c>
      <c r="F93" s="99" t="s">
        <v>135</v>
      </c>
    </row>
    <row r="94" spans="1:6" ht="15.75" customHeight="1">
      <c r="A94" s="96">
        <v>92</v>
      </c>
      <c r="B94" s="97" t="s">
        <v>301</v>
      </c>
      <c r="C94" s="98">
        <v>6</v>
      </c>
      <c r="D94" s="99" t="s">
        <v>133</v>
      </c>
      <c r="E94" s="98" t="s">
        <v>134</v>
      </c>
      <c r="F94" s="99" t="s">
        <v>135</v>
      </c>
    </row>
    <row r="95" spans="1:6" ht="15.75" customHeight="1">
      <c r="A95" s="96">
        <v>93</v>
      </c>
      <c r="B95" s="97" t="s">
        <v>302</v>
      </c>
      <c r="C95" s="98">
        <v>5</v>
      </c>
      <c r="D95" s="99" t="s">
        <v>133</v>
      </c>
      <c r="E95" s="98" t="s">
        <v>140</v>
      </c>
      <c r="F95" s="99" t="s">
        <v>135</v>
      </c>
    </row>
    <row r="96" spans="1:6" ht="15.75" customHeight="1">
      <c r="A96" s="96">
        <v>94</v>
      </c>
      <c r="B96" s="97" t="s">
        <v>6</v>
      </c>
      <c r="C96" s="98">
        <v>5</v>
      </c>
      <c r="D96" s="99" t="s">
        <v>133</v>
      </c>
      <c r="E96" s="98" t="s">
        <v>219</v>
      </c>
      <c r="F96" s="99" t="s">
        <v>135</v>
      </c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I1:L1"/>
    <mergeCell ref="N1:O1"/>
    <mergeCell ref="Q1:R1"/>
    <mergeCell ref="T1:U1"/>
    <mergeCell ref="W1:X1"/>
  </mergeCells>
  <pageMargins left="0.51180555555555596" right="0.51180555555555596" top="0.78749999999999998" bottom="0.78749999999999998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Orientações  - Síntese</vt:lpstr>
      <vt:lpstr>Identificação do Curso</vt:lpstr>
      <vt:lpstr>Comissão de Trabalho</vt:lpstr>
      <vt:lpstr>Análise Situacional - Resultado</vt:lpstr>
      <vt:lpstr>Plano de trabalho</vt:lpstr>
      <vt:lpstr>MONITORAMENTO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Emmanuel Damilano Dutra</cp:lastModifiedBy>
  <dcterms:created xsi:type="dcterms:W3CDTF">2023-06-07T19:06:30Z</dcterms:created>
  <dcterms:modified xsi:type="dcterms:W3CDTF">2023-11-28T16:10:04Z</dcterms:modified>
</cp:coreProperties>
</file>